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0380" windowHeight="6360" tabRatio="778" activeTab="0"/>
  </bookViews>
  <sheets>
    <sheet name="Índice" sheetId="1" r:id="rId1"/>
    <sheet name="enero" sheetId="2" r:id="rId2"/>
    <sheet name="febrero" sheetId="3" r:id="rId3"/>
    <sheet name="marzo" sheetId="4" r:id="rId4"/>
    <sheet name="abril" sheetId="5" r:id="rId5"/>
    <sheet name="mayo" sheetId="6" r:id="rId6"/>
    <sheet name="junio" sheetId="7" r:id="rId7"/>
    <sheet name="julio" sheetId="8" r:id="rId8"/>
    <sheet name="agosto" sheetId="9" r:id="rId9"/>
    <sheet name="septiembre" sheetId="10" r:id="rId10"/>
    <sheet name="octubre" sheetId="11" r:id="rId11"/>
    <sheet name="noviembre" sheetId="12" r:id="rId12"/>
    <sheet name="diciembre" sheetId="13" r:id="rId13"/>
  </sheets>
  <definedNames>
    <definedName name="_Key1" hidden="1">#REF!</definedName>
    <definedName name="_Order1" hidden="1">255</definedName>
    <definedName name="_Order2" hidden="1">255</definedName>
    <definedName name="AB">#REF!</definedName>
    <definedName name="_xlnm.Print_Area" localSheetId="8">'agosto'!$A$1:$P$42</definedName>
    <definedName name="_xlnm.Print_Area" localSheetId="7">'julio'!$A$2:$P$40</definedName>
    <definedName name="Básicas" localSheetId="0">'Índice'!Básicas</definedName>
    <definedName name="Básicas">[0]!Básicas</definedName>
    <definedName name="CE">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<sst xmlns="http://schemas.openxmlformats.org/spreadsheetml/2006/main" count="632" uniqueCount="80">
  <si>
    <t>Código</t>
  </si>
  <si>
    <t>Colmena Golden Cross</t>
  </si>
  <si>
    <t>Vida Tres</t>
  </si>
  <si>
    <t>Banmédica</t>
  </si>
  <si>
    <t>Consalud</t>
  </si>
  <si>
    <t>San Lorenzo</t>
  </si>
  <si>
    <t>Chuquicamata</t>
  </si>
  <si>
    <t>Río Blanco</t>
  </si>
  <si>
    <t>Cruz del Norte</t>
  </si>
  <si>
    <t>Isapres Abiertas</t>
  </si>
  <si>
    <t>Contratos Suscritos (1)</t>
  </si>
  <si>
    <t>Desahucios por parte de la Isapre (3)</t>
  </si>
  <si>
    <t>Preexistencias no declaradas (3.1)</t>
  </si>
  <si>
    <t>No aviso c./empl. (3.2.)</t>
  </si>
  <si>
    <t>No aviso c./sit. Laboral (3.3)</t>
  </si>
  <si>
    <t>Uso indeb. De beneficios (3.4)</t>
  </si>
  <si>
    <t>Fallecimiento (3.6)</t>
  </si>
  <si>
    <t>No pago de cotiz. (3.5)</t>
  </si>
  <si>
    <t>Pérdida Rel. Laboral (3.7)</t>
  </si>
  <si>
    <t>Otros (3.8)</t>
  </si>
  <si>
    <t>Total Isapres Abiertas</t>
  </si>
  <si>
    <t>Total Isapres Cerradas</t>
  </si>
  <si>
    <t>Total Sistema</t>
  </si>
  <si>
    <t>Nota:</t>
  </si>
  <si>
    <t>1.- Contratos suscritos</t>
  </si>
  <si>
    <t>2.- Desahucio voluntario</t>
  </si>
  <si>
    <t>3.- Desahucio por parte de la isapre</t>
  </si>
  <si>
    <t xml:space="preserve">      3.1  Por preexistencias no declaradas</t>
  </si>
  <si>
    <t xml:space="preserve">      3.2  No aviso de cambio de empleador</t>
  </si>
  <si>
    <t xml:space="preserve">      3.3  No aviso de cambio de situación laboral</t>
  </si>
  <si>
    <t xml:space="preserve">      3.4  Uso indebido de beneficios</t>
  </si>
  <si>
    <t xml:space="preserve">      3.5  No pago de cotizaciones</t>
  </si>
  <si>
    <t xml:space="preserve">      3.6  Fallecimiento del afiliado </t>
  </si>
  <si>
    <t xml:space="preserve">      3.7  Pérdida de la relación laboral cuando constituya una condición esencial</t>
  </si>
  <si>
    <t xml:space="preserve">      3.8 Otras (especificando la causal y agrupando, según corresponda)</t>
  </si>
  <si>
    <t>4.- Desahucio por mutuo acuerdo</t>
  </si>
  <si>
    <t>Desahucios Voluntarios (2)</t>
  </si>
  <si>
    <t>Desahucios  Mutuo acuerdo (4)</t>
  </si>
  <si>
    <t>Isapre Fundación</t>
  </si>
  <si>
    <t>Fusat Ltda.</t>
  </si>
  <si>
    <t>Cruz Blanca S.A.</t>
  </si>
  <si>
    <t xml:space="preserve"> </t>
  </si>
  <si>
    <t>INFORMACIÓN PROVISIONAL</t>
  </si>
  <si>
    <t>Nombre de la Hoja</t>
  </si>
  <si>
    <t>Nombre de los cuadros</t>
  </si>
  <si>
    <t>Estadísticas básicas</t>
  </si>
  <si>
    <t>:</t>
  </si>
  <si>
    <t xml:space="preserve">Fuente: Superintendencia de Salud, Archivos Maestros de Beneficiarios, Contratos y Cotizaciones. </t>
  </si>
  <si>
    <t>SUSCRIPCIÓN Y DESAHUCIOS DE CONTRATOS SISTEMA ISAPRE</t>
  </si>
  <si>
    <t>ÍNDICE</t>
  </si>
  <si>
    <t>Total desahucios (5) 
= (2)+(3)+(4)</t>
  </si>
  <si>
    <t>Variación neta (6)
=(1)-(5)</t>
  </si>
  <si>
    <t>5.- Total desahucios = (2+3+4)</t>
  </si>
  <si>
    <t>6.- Variación neta del mes = (1-5)</t>
  </si>
  <si>
    <t>Nueva Masvida S.A.</t>
  </si>
  <si>
    <t>MES DICIEMBRE 2019</t>
  </si>
  <si>
    <t>MES NOVIEMBRE 2019</t>
  </si>
  <si>
    <t>MES OCTUBRE 2019</t>
  </si>
  <si>
    <t>MES SEPTIEMBRE 2019</t>
  </si>
  <si>
    <t>MES AGOSTO 2019</t>
  </si>
  <si>
    <t>MES JULIO 2019</t>
  </si>
  <si>
    <t>MES JUNIO 2019</t>
  </si>
  <si>
    <t>MES MAYO 2019</t>
  </si>
  <si>
    <t>MES ABRIL 2019</t>
  </si>
  <si>
    <t>MES MARZO 2019</t>
  </si>
  <si>
    <t>MES FEBRERO 2019</t>
  </si>
  <si>
    <t>MES ENERO 2019</t>
  </si>
  <si>
    <t>Suscripción y desahucios de contratos sistema isapre mes enero 2019</t>
  </si>
  <si>
    <t>Suscripción y desahucios de contratos sistema isapre mes febrero 2019</t>
  </si>
  <si>
    <t>Suscripción y desahucio de contratos sistema isapre mes marzo 2019</t>
  </si>
  <si>
    <t>Suscripción y desahucio de contratos sistema isapre mes abril 2019</t>
  </si>
  <si>
    <t>Suscripción y desahucio de contratos sistema isapre mes mayo 2019</t>
  </si>
  <si>
    <t>Suscripción y desahucio de contratos sistema isapre mes junio 2019</t>
  </si>
  <si>
    <t>Suscripción y desahucio de contratos sistema isapre mes julio 2019</t>
  </si>
  <si>
    <t>Suscripción y desahucio de contratos sistema isapre mes agosto 2019</t>
  </si>
  <si>
    <t>Suscripción y desahucio de contratos sistema isapre mes septiembre 2019</t>
  </si>
  <si>
    <t>Suscripción y desahucio de contratos sistema isapre mes octubre 2019</t>
  </si>
  <si>
    <t>Suscripción y desahucio de contratos sistema isapre mes noviembre 2019</t>
  </si>
  <si>
    <t>Suscripción y desahucio de contratos sistema isapre mes diciembre 2019</t>
  </si>
  <si>
    <t>ESTADÍSTICAS DE SUSCRIPCIONES Y DESAHUCIOS DE CONTRATOS DE ISAPRE ACUMULADAS AÑO 2019</t>
  </si>
</sst>
</file>

<file path=xl/styles.xml><?xml version="1.0" encoding="utf-8"?>
<styleSheet xmlns="http://schemas.openxmlformats.org/spreadsheetml/2006/main">
  <numFmts count="2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General_)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2"/>
      <name val="Times"/>
      <family val="1"/>
    </font>
    <font>
      <sz val="12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sz val="8.5"/>
      <color indexed="9"/>
      <name val="Verdana"/>
      <family val="2"/>
    </font>
    <font>
      <b/>
      <sz val="12"/>
      <color indexed="63"/>
      <name val="Verdana"/>
      <family val="2"/>
    </font>
    <font>
      <b/>
      <sz val="11"/>
      <color indexed="63"/>
      <name val="Verdana"/>
      <family val="2"/>
    </font>
    <font>
      <sz val="10"/>
      <name val="Verdana"/>
      <family val="2"/>
    </font>
    <font>
      <sz val="10"/>
      <name val="Helv"/>
      <family val="0"/>
    </font>
    <font>
      <u val="single"/>
      <sz val="9.6"/>
      <color indexed="12"/>
      <name val="Times"/>
      <family val="1"/>
    </font>
    <font>
      <b/>
      <u val="single"/>
      <sz val="8.5"/>
      <name val="Verdana"/>
      <family val="2"/>
    </font>
    <font>
      <sz val="11"/>
      <name val="Verdana"/>
      <family val="2"/>
    </font>
    <font>
      <u val="single"/>
      <sz val="8.5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30"/>
      <name val="Verdana"/>
      <family val="2"/>
    </font>
    <font>
      <b/>
      <sz val="11"/>
      <color indexed="30"/>
      <name val="Verdana"/>
      <family val="2"/>
    </font>
    <font>
      <b/>
      <sz val="10.5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67B7"/>
      <name val="Verdana"/>
      <family val="2"/>
    </font>
    <font>
      <b/>
      <sz val="11"/>
      <color rgb="FF0067B7"/>
      <name val="Verdana"/>
      <family val="2"/>
    </font>
    <font>
      <b/>
      <sz val="10.5"/>
      <color rgb="FF0067B7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7B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1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37" fontId="10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3" fillId="0" borderId="0" xfId="55" applyFont="1">
      <alignment/>
      <protection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7" fontId="5" fillId="0" borderId="0" xfId="57" applyNumberFormat="1" applyFont="1" applyBorder="1" applyAlignment="1" applyProtection="1">
      <alignment horizontal="center"/>
      <protection/>
    </xf>
    <xf numFmtId="37" fontId="5" fillId="0" borderId="0" xfId="57" applyNumberFormat="1" applyFont="1" applyBorder="1" applyAlignment="1" applyProtection="1">
      <alignment horizontal="left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vertical="center" wrapText="1"/>
    </xf>
    <xf numFmtId="37" fontId="5" fillId="0" borderId="0" xfId="0" applyNumberFormat="1" applyFont="1" applyAlignment="1" applyProtection="1">
      <alignment horizontal="left"/>
      <protection/>
    </xf>
    <xf numFmtId="172" fontId="5" fillId="0" borderId="0" xfId="58" applyFont="1">
      <alignment/>
      <protection/>
    </xf>
    <xf numFmtId="0" fontId="8" fillId="0" borderId="0" xfId="0" applyFont="1" applyAlignment="1">
      <alignment horizontal="center" vertical="center" wrapText="1"/>
    </xf>
    <xf numFmtId="37" fontId="5" fillId="0" borderId="11" xfId="56" applyFont="1" applyBorder="1">
      <alignment/>
      <protection/>
    </xf>
    <xf numFmtId="172" fontId="4" fillId="0" borderId="0" xfId="58" applyFont="1">
      <alignment/>
      <protection/>
    </xf>
    <xf numFmtId="172" fontId="12" fillId="0" borderId="0" xfId="46" applyNumberFormat="1" applyFont="1" applyAlignment="1" applyProtection="1">
      <alignment/>
      <protection/>
    </xf>
    <xf numFmtId="0" fontId="13" fillId="0" borderId="0" xfId="0" applyFont="1" applyAlignment="1">
      <alignment horizontal="center" vertical="center" wrapText="1"/>
    </xf>
    <xf numFmtId="172" fontId="14" fillId="0" borderId="0" xfId="46" applyNumberFormat="1" applyFont="1" applyAlignment="1" applyProtection="1">
      <alignment/>
      <protection/>
    </xf>
    <xf numFmtId="0" fontId="9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7" fillId="0" borderId="0" xfId="55" applyFont="1" applyAlignment="1">
      <alignment/>
      <protection/>
    </xf>
    <xf numFmtId="0" fontId="6" fillId="33" borderId="12" xfId="0" applyFont="1" applyFill="1" applyBorder="1" applyAlignment="1">
      <alignment/>
    </xf>
    <xf numFmtId="0" fontId="52" fillId="0" borderId="0" xfId="55" applyFont="1" applyFill="1" applyAlignment="1">
      <alignment/>
      <protection/>
    </xf>
    <xf numFmtId="0" fontId="53" fillId="0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basicas acumuladas 2006" xfId="55"/>
    <cellStyle name="Normal_Cartera dic 2000" xfId="56"/>
    <cellStyle name="Normal_historia" xfId="57"/>
    <cellStyle name="Normal_Licencias dic 199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66675</xdr:rowOff>
    </xdr:from>
    <xdr:to>
      <xdr:col>1</xdr:col>
      <xdr:colOff>704850</xdr:colOff>
      <xdr:row>26</xdr:row>
      <xdr:rowOff>114300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76825"/>
          <a:ext cx="9048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3</xdr:col>
      <xdr:colOff>133350</xdr:colOff>
      <xdr:row>8</xdr:row>
      <xdr:rowOff>76200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16954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1</xdr:col>
      <xdr:colOff>514350</xdr:colOff>
      <xdr:row>43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15025"/>
          <a:ext cx="10001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1</xdr:col>
      <xdr:colOff>514350</xdr:colOff>
      <xdr:row>43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1502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1</xdr:col>
      <xdr:colOff>514350</xdr:colOff>
      <xdr:row>43</xdr:row>
      <xdr:rowOff>57150</xdr:rowOff>
    </xdr:to>
    <xdr:pic>
      <xdr:nvPicPr>
        <xdr:cNvPr id="2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1502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1</xdr:col>
      <xdr:colOff>514350</xdr:colOff>
      <xdr:row>43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1502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1</xdr:col>
      <xdr:colOff>514350</xdr:colOff>
      <xdr:row>43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1502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1</xdr:col>
      <xdr:colOff>514350</xdr:colOff>
      <xdr:row>43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3600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1</xdr:col>
      <xdr:colOff>514350</xdr:colOff>
      <xdr:row>43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1502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1</xdr:col>
      <xdr:colOff>514350</xdr:colOff>
      <xdr:row>43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1502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1</xdr:col>
      <xdr:colOff>514350</xdr:colOff>
      <xdr:row>43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1502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76950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1</xdr:col>
      <xdr:colOff>514350</xdr:colOff>
      <xdr:row>43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1502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1</xdr:col>
      <xdr:colOff>514350</xdr:colOff>
      <xdr:row>43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1502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1</xdr:col>
      <xdr:colOff>514350</xdr:colOff>
      <xdr:row>43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1502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showGridLines="0" tabSelected="1" zoomScalePageLayoutView="0" workbookViewId="0" topLeftCell="A1">
      <selection activeCell="A1" sqref="A1"/>
    </sheetView>
  </sheetViews>
  <sheetFormatPr defaultColWidth="12.57421875" defaultRowHeight="12.75"/>
  <cols>
    <col min="1" max="1" width="3.00390625" style="1" customWidth="1"/>
    <col min="2" max="2" width="19.8515625" style="1" bestFit="1" customWidth="1"/>
    <col min="3" max="3" width="1.28515625" style="1" bestFit="1" customWidth="1"/>
    <col min="4" max="4" width="76.57421875" style="1" customWidth="1"/>
    <col min="5" max="16384" width="12.57421875" style="1" customWidth="1"/>
  </cols>
  <sheetData>
    <row r="1" ht="15">
      <c r="A1" s="1" t="s">
        <v>41</v>
      </c>
    </row>
    <row r="2" ht="15"/>
    <row r="3" ht="15"/>
    <row r="4" ht="15"/>
    <row r="5" ht="15"/>
    <row r="6" ht="15"/>
    <row r="7" ht="15"/>
    <row r="8" ht="15"/>
    <row r="9" ht="15"/>
    <row r="10" spans="1:11" ht="19.5" customHeight="1">
      <c r="A10" s="26" t="s">
        <v>79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15" customHeight="1">
      <c r="A11" s="27" t="s">
        <v>42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15" customHeight="1">
      <c r="A12" s="27" t="s">
        <v>49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1" ht="15" customHeight="1">
      <c r="A13" s="16"/>
      <c r="B13" s="17" t="s">
        <v>43</v>
      </c>
      <c r="C13" s="17"/>
      <c r="D13" s="17" t="s">
        <v>44</v>
      </c>
      <c r="E13" s="15"/>
      <c r="F13" s="15"/>
      <c r="G13" s="16"/>
      <c r="H13" s="16"/>
      <c r="I13" s="16"/>
      <c r="J13" s="16"/>
      <c r="K13" s="16"/>
    </row>
    <row r="14" spans="1:11" ht="15" customHeight="1">
      <c r="A14" s="16"/>
      <c r="B14" s="18"/>
      <c r="C14" s="15"/>
      <c r="D14" s="15"/>
      <c r="E14" s="15"/>
      <c r="F14" s="15"/>
      <c r="G14" s="16"/>
      <c r="H14" s="16"/>
      <c r="I14" s="16"/>
      <c r="J14" s="16"/>
      <c r="K14" s="16"/>
    </row>
    <row r="15" spans="1:11" ht="15">
      <c r="A15" s="16"/>
      <c r="B15" s="19" t="s">
        <v>45</v>
      </c>
      <c r="C15" s="20" t="s">
        <v>46</v>
      </c>
      <c r="D15" s="21" t="s">
        <v>67</v>
      </c>
      <c r="E15" s="15"/>
      <c r="F15" s="15"/>
      <c r="G15" s="16"/>
      <c r="H15" s="16"/>
      <c r="I15" s="16"/>
      <c r="J15" s="16"/>
      <c r="K15" s="16"/>
    </row>
    <row r="16" spans="1:256" ht="15">
      <c r="A16" s="16"/>
      <c r="B16" s="19" t="s">
        <v>45</v>
      </c>
      <c r="C16" s="20" t="s">
        <v>46</v>
      </c>
      <c r="D16" s="21" t="s">
        <v>68</v>
      </c>
      <c r="E16" s="16"/>
      <c r="F16" s="19"/>
      <c r="G16" s="20"/>
      <c r="H16" s="21"/>
      <c r="I16" s="16"/>
      <c r="J16" s="19"/>
      <c r="K16" s="20"/>
      <c r="L16" s="21"/>
      <c r="M16" s="16"/>
      <c r="N16" s="19"/>
      <c r="O16" s="20"/>
      <c r="P16" s="21"/>
      <c r="Q16" s="16"/>
      <c r="R16" s="19"/>
      <c r="S16" s="20"/>
      <c r="T16" s="21"/>
      <c r="U16" s="16"/>
      <c r="V16" s="19"/>
      <c r="W16" s="20"/>
      <c r="X16" s="21"/>
      <c r="Y16" s="16"/>
      <c r="Z16" s="19"/>
      <c r="AA16" s="20"/>
      <c r="AB16" s="21"/>
      <c r="AC16" s="16"/>
      <c r="AD16" s="19"/>
      <c r="AE16" s="20"/>
      <c r="AF16" s="21"/>
      <c r="AG16" s="16"/>
      <c r="AH16" s="19"/>
      <c r="AI16" s="20"/>
      <c r="AJ16" s="21"/>
      <c r="AK16" s="16"/>
      <c r="AL16" s="19"/>
      <c r="AM16" s="20"/>
      <c r="AN16" s="21"/>
      <c r="AO16" s="16"/>
      <c r="AP16" s="19"/>
      <c r="AQ16" s="20"/>
      <c r="AR16" s="21"/>
      <c r="AS16" s="16"/>
      <c r="AT16" s="19"/>
      <c r="AU16" s="20"/>
      <c r="AV16" s="21"/>
      <c r="AW16" s="16"/>
      <c r="AX16" s="19"/>
      <c r="AY16" s="20"/>
      <c r="AZ16" s="21"/>
      <c r="BA16" s="16"/>
      <c r="BB16" s="19"/>
      <c r="BC16" s="20"/>
      <c r="BD16" s="21"/>
      <c r="BE16" s="16"/>
      <c r="BF16" s="19"/>
      <c r="BG16" s="20"/>
      <c r="BH16" s="21"/>
      <c r="BI16" s="16"/>
      <c r="BJ16" s="19"/>
      <c r="BK16" s="20"/>
      <c r="BL16" s="21"/>
      <c r="BM16" s="16"/>
      <c r="BN16" s="19"/>
      <c r="BO16" s="20"/>
      <c r="BP16" s="21"/>
      <c r="BQ16" s="16"/>
      <c r="BR16" s="19"/>
      <c r="BS16" s="20"/>
      <c r="BT16" s="21"/>
      <c r="BU16" s="16"/>
      <c r="BV16" s="19"/>
      <c r="BW16" s="20"/>
      <c r="BX16" s="21"/>
      <c r="BY16" s="16"/>
      <c r="BZ16" s="19"/>
      <c r="CA16" s="20"/>
      <c r="CB16" s="21"/>
      <c r="CC16" s="16"/>
      <c r="CD16" s="19"/>
      <c r="CE16" s="20"/>
      <c r="CF16" s="21"/>
      <c r="CG16" s="16"/>
      <c r="CH16" s="19"/>
      <c r="CI16" s="20"/>
      <c r="CJ16" s="21"/>
      <c r="CK16" s="16"/>
      <c r="CL16" s="19"/>
      <c r="CM16" s="20"/>
      <c r="CN16" s="21"/>
      <c r="CO16" s="16"/>
      <c r="CP16" s="19"/>
      <c r="CQ16" s="20"/>
      <c r="CR16" s="21"/>
      <c r="CS16" s="16"/>
      <c r="CT16" s="19"/>
      <c r="CU16" s="20"/>
      <c r="CV16" s="21"/>
      <c r="CW16" s="16"/>
      <c r="CX16" s="19"/>
      <c r="CY16" s="20"/>
      <c r="CZ16" s="21"/>
      <c r="DA16" s="16"/>
      <c r="DB16" s="19"/>
      <c r="DC16" s="20"/>
      <c r="DD16" s="21"/>
      <c r="DE16" s="16"/>
      <c r="DF16" s="19"/>
      <c r="DG16" s="20"/>
      <c r="DH16" s="21"/>
      <c r="DI16" s="16"/>
      <c r="DJ16" s="19"/>
      <c r="DK16" s="20"/>
      <c r="DL16" s="21"/>
      <c r="DM16" s="16"/>
      <c r="DN16" s="19"/>
      <c r="DO16" s="20"/>
      <c r="DP16" s="21"/>
      <c r="DQ16" s="16"/>
      <c r="DR16" s="19"/>
      <c r="DS16" s="20"/>
      <c r="DT16" s="21"/>
      <c r="DU16" s="16"/>
      <c r="DV16" s="19"/>
      <c r="DW16" s="20"/>
      <c r="DX16" s="21"/>
      <c r="DY16" s="16"/>
      <c r="DZ16" s="19"/>
      <c r="EA16" s="20"/>
      <c r="EB16" s="21"/>
      <c r="EC16" s="16"/>
      <c r="ED16" s="19"/>
      <c r="EE16" s="20"/>
      <c r="EF16" s="21"/>
      <c r="EG16" s="16"/>
      <c r="EH16" s="19"/>
      <c r="EI16" s="20"/>
      <c r="EJ16" s="21"/>
      <c r="EK16" s="16"/>
      <c r="EL16" s="19"/>
      <c r="EM16" s="20"/>
      <c r="EN16" s="21"/>
      <c r="EO16" s="16"/>
      <c r="EP16" s="19"/>
      <c r="EQ16" s="20"/>
      <c r="ER16" s="21"/>
      <c r="ES16" s="16"/>
      <c r="ET16" s="19"/>
      <c r="EU16" s="20"/>
      <c r="EV16" s="21"/>
      <c r="EW16" s="16"/>
      <c r="EX16" s="19"/>
      <c r="EY16" s="20"/>
      <c r="EZ16" s="21"/>
      <c r="FA16" s="16"/>
      <c r="FB16" s="19"/>
      <c r="FC16" s="20"/>
      <c r="FD16" s="21"/>
      <c r="FE16" s="16"/>
      <c r="FF16" s="19"/>
      <c r="FG16" s="20"/>
      <c r="FH16" s="21"/>
      <c r="FI16" s="16"/>
      <c r="FJ16" s="19"/>
      <c r="FK16" s="20"/>
      <c r="FL16" s="21"/>
      <c r="FM16" s="16"/>
      <c r="FN16" s="19"/>
      <c r="FO16" s="20"/>
      <c r="FP16" s="21"/>
      <c r="FQ16" s="16"/>
      <c r="FR16" s="19"/>
      <c r="FS16" s="20"/>
      <c r="FT16" s="21"/>
      <c r="FU16" s="16"/>
      <c r="FV16" s="19"/>
      <c r="FW16" s="20"/>
      <c r="FX16" s="21"/>
      <c r="FY16" s="16"/>
      <c r="FZ16" s="19"/>
      <c r="GA16" s="20"/>
      <c r="GB16" s="21"/>
      <c r="GC16" s="16"/>
      <c r="GD16" s="19"/>
      <c r="GE16" s="20"/>
      <c r="GF16" s="21"/>
      <c r="GG16" s="16"/>
      <c r="GH16" s="19"/>
      <c r="GI16" s="20"/>
      <c r="GJ16" s="21"/>
      <c r="GK16" s="16"/>
      <c r="GL16" s="19"/>
      <c r="GM16" s="20"/>
      <c r="GN16" s="21"/>
      <c r="GO16" s="16"/>
      <c r="GP16" s="19"/>
      <c r="GQ16" s="20"/>
      <c r="GR16" s="21"/>
      <c r="GS16" s="16"/>
      <c r="GT16" s="19"/>
      <c r="GU16" s="20"/>
      <c r="GV16" s="21"/>
      <c r="GW16" s="16"/>
      <c r="GX16" s="19"/>
      <c r="GY16" s="20"/>
      <c r="GZ16" s="21"/>
      <c r="HA16" s="16"/>
      <c r="HB16" s="19"/>
      <c r="HC16" s="20"/>
      <c r="HD16" s="21"/>
      <c r="HE16" s="16"/>
      <c r="HF16" s="19"/>
      <c r="HG16" s="20"/>
      <c r="HH16" s="21"/>
      <c r="HI16" s="16"/>
      <c r="HJ16" s="19"/>
      <c r="HK16" s="20"/>
      <c r="HL16" s="21"/>
      <c r="HM16" s="16"/>
      <c r="HN16" s="19"/>
      <c r="HO16" s="20"/>
      <c r="HP16" s="21"/>
      <c r="HQ16" s="16"/>
      <c r="HR16" s="19"/>
      <c r="HS16" s="20"/>
      <c r="HT16" s="21"/>
      <c r="HU16" s="16"/>
      <c r="HV16" s="19"/>
      <c r="HW16" s="20"/>
      <c r="HX16" s="21"/>
      <c r="HY16" s="16"/>
      <c r="HZ16" s="19"/>
      <c r="IA16" s="20"/>
      <c r="IB16" s="21"/>
      <c r="IC16" s="16"/>
      <c r="ID16" s="19"/>
      <c r="IE16" s="20"/>
      <c r="IF16" s="21"/>
      <c r="IG16" s="16"/>
      <c r="IH16" s="19"/>
      <c r="II16" s="20"/>
      <c r="IJ16" s="21"/>
      <c r="IK16" s="16"/>
      <c r="IL16" s="19"/>
      <c r="IM16" s="20"/>
      <c r="IN16" s="21"/>
      <c r="IO16" s="16"/>
      <c r="IP16" s="19"/>
      <c r="IQ16" s="20"/>
      <c r="IR16" s="21"/>
      <c r="IS16" s="16"/>
      <c r="IT16" s="19"/>
      <c r="IU16" s="20"/>
      <c r="IV16" s="21"/>
    </row>
    <row r="17" spans="1:11" ht="15">
      <c r="A17" s="16"/>
      <c r="B17" s="19" t="s">
        <v>45</v>
      </c>
      <c r="C17" s="20" t="s">
        <v>46</v>
      </c>
      <c r="D17" s="21" t="s">
        <v>69</v>
      </c>
      <c r="E17" s="16"/>
      <c r="F17" s="16"/>
      <c r="G17" s="16"/>
      <c r="H17" s="16"/>
      <c r="I17" s="16"/>
      <c r="J17" s="16"/>
      <c r="K17" s="16"/>
    </row>
    <row r="18" spans="1:11" ht="15">
      <c r="A18" s="16"/>
      <c r="B18" s="19" t="s">
        <v>45</v>
      </c>
      <c r="C18" s="20" t="s">
        <v>46</v>
      </c>
      <c r="D18" s="21" t="s">
        <v>70</v>
      </c>
      <c r="E18" s="22"/>
      <c r="F18" s="22"/>
      <c r="G18" s="22"/>
      <c r="H18" s="22"/>
      <c r="I18" s="22"/>
      <c r="J18" s="22"/>
      <c r="K18" s="22"/>
    </row>
    <row r="19" spans="1:4" ht="15">
      <c r="A19" s="16"/>
      <c r="B19" s="19" t="s">
        <v>45</v>
      </c>
      <c r="C19" s="20" t="s">
        <v>46</v>
      </c>
      <c r="D19" s="21" t="s">
        <v>71</v>
      </c>
    </row>
    <row r="20" spans="1:4" ht="15">
      <c r="A20" s="16"/>
      <c r="B20" s="19" t="s">
        <v>45</v>
      </c>
      <c r="C20" s="20" t="s">
        <v>46</v>
      </c>
      <c r="D20" s="21" t="s">
        <v>72</v>
      </c>
    </row>
    <row r="21" spans="1:4" ht="15">
      <c r="A21" s="16"/>
      <c r="B21" s="19" t="s">
        <v>45</v>
      </c>
      <c r="C21" s="20" t="s">
        <v>46</v>
      </c>
      <c r="D21" s="21" t="s">
        <v>73</v>
      </c>
    </row>
    <row r="22" spans="1:4" ht="15">
      <c r="A22" s="16"/>
      <c r="B22" s="19" t="s">
        <v>45</v>
      </c>
      <c r="C22" s="20" t="s">
        <v>46</v>
      </c>
      <c r="D22" s="21" t="s">
        <v>74</v>
      </c>
    </row>
    <row r="23" spans="1:4" ht="15">
      <c r="A23" s="16"/>
      <c r="B23" s="19" t="s">
        <v>45</v>
      </c>
      <c r="C23" s="20" t="s">
        <v>46</v>
      </c>
      <c r="D23" s="21" t="s">
        <v>75</v>
      </c>
    </row>
    <row r="24" spans="1:4" ht="15">
      <c r="A24" s="16"/>
      <c r="B24" s="19" t="s">
        <v>45</v>
      </c>
      <c r="C24" s="20" t="s">
        <v>46</v>
      </c>
      <c r="D24" s="21" t="s">
        <v>76</v>
      </c>
    </row>
    <row r="25" spans="1:4" ht="15">
      <c r="A25" s="16"/>
      <c r="B25" s="19" t="s">
        <v>45</v>
      </c>
      <c r="C25" s="20" t="s">
        <v>46</v>
      </c>
      <c r="D25" s="21" t="s">
        <v>77</v>
      </c>
    </row>
    <row r="26" spans="1:4" ht="15">
      <c r="A26" s="16"/>
      <c r="B26" s="19" t="s">
        <v>45</v>
      </c>
      <c r="C26" s="20" t="s">
        <v>46</v>
      </c>
      <c r="D26" s="21" t="s">
        <v>78</v>
      </c>
    </row>
  </sheetData>
  <sheetProtection/>
  <hyperlinks>
    <hyperlink ref="B16:D16" location="febrero!A1" display="Estadísticas básicas"/>
    <hyperlink ref="B17:D17" location="marzo!A1" display="Estadísticas básicas"/>
    <hyperlink ref="B18:D18" location="abril!A1" display="Estadísticas básicas"/>
    <hyperlink ref="B19:D19" location="mayo!A1" display="Estadísticas básicas"/>
    <hyperlink ref="B20:D20" location="junio!A1" display="Estadísticas básicas"/>
    <hyperlink ref="B21:D21" location="julio!A1" display="Estadísticas básicas"/>
    <hyperlink ref="B22:D22" location="agosto!A1" display="Estadísticas básicas"/>
    <hyperlink ref="B23:D23" location="septiembre!A1" display="Estadísticas básicas"/>
    <hyperlink ref="B24:D24" location="octubre!A1" display="Estadísticas básicas"/>
    <hyperlink ref="B25:D25" location="noviembre!A1" display="Estadísticas básicas"/>
    <hyperlink ref="B26:D26" location="diciembre!A1" display="Estadísticas básicas"/>
    <hyperlink ref="B15:D15" location="enero!A1" display="Estadísticas básica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2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7.28125" style="3" customWidth="1"/>
    <col min="2" max="2" width="30.710937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30" t="s">
        <v>48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3.5">
      <c r="A3" s="30" t="s">
        <v>58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5" spans="1:16" ht="10.5">
      <c r="A5" s="25"/>
      <c r="B5" s="25"/>
      <c r="C5" s="25"/>
      <c r="D5" s="25"/>
      <c r="E5" s="31" t="s">
        <v>11</v>
      </c>
      <c r="F5" s="31"/>
      <c r="G5" s="31"/>
      <c r="H5" s="31"/>
      <c r="I5" s="31"/>
      <c r="J5" s="31"/>
      <c r="K5" s="31"/>
      <c r="L5" s="31"/>
      <c r="M5" s="32" t="s">
        <v>11</v>
      </c>
      <c r="N5" s="32" t="s">
        <v>37</v>
      </c>
      <c r="O5" s="32" t="s">
        <v>50</v>
      </c>
      <c r="P5" s="32" t="s">
        <v>51</v>
      </c>
    </row>
    <row r="6" spans="1:16" ht="10.5" customHeight="1">
      <c r="A6" s="28" t="s">
        <v>0</v>
      </c>
      <c r="B6" s="28" t="s">
        <v>9</v>
      </c>
      <c r="C6" s="28" t="s">
        <v>10</v>
      </c>
      <c r="D6" s="28" t="s">
        <v>36</v>
      </c>
      <c r="E6" s="28" t="s">
        <v>12</v>
      </c>
      <c r="F6" s="28" t="s">
        <v>13</v>
      </c>
      <c r="G6" s="28" t="s">
        <v>14</v>
      </c>
      <c r="H6" s="28" t="s">
        <v>15</v>
      </c>
      <c r="I6" s="28" t="s">
        <v>17</v>
      </c>
      <c r="J6" s="28" t="s">
        <v>16</v>
      </c>
      <c r="K6" s="28" t="s">
        <v>18</v>
      </c>
      <c r="L6" s="28" t="s">
        <v>19</v>
      </c>
      <c r="M6" s="28"/>
      <c r="N6" s="28"/>
      <c r="O6" s="28"/>
      <c r="P6" s="28"/>
    </row>
    <row r="7" spans="1:16" ht="11.25" thickBo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ht="10.5">
      <c r="A8" s="4">
        <v>67</v>
      </c>
      <c r="B8" s="3" t="s">
        <v>1</v>
      </c>
      <c r="C8" s="5">
        <v>4680</v>
      </c>
      <c r="D8" s="5">
        <v>3496</v>
      </c>
      <c r="E8" s="5"/>
      <c r="F8" s="5"/>
      <c r="G8" s="5"/>
      <c r="H8" s="5">
        <v>2</v>
      </c>
      <c r="I8" s="5">
        <v>790</v>
      </c>
      <c r="J8" s="5">
        <v>48</v>
      </c>
      <c r="K8" s="5"/>
      <c r="L8" s="5">
        <v>19</v>
      </c>
      <c r="M8" s="5">
        <f aca="true" t="shared" si="0" ref="M8:M13">SUM(E8:L8)</f>
        <v>859</v>
      </c>
      <c r="N8" s="5">
        <v>164</v>
      </c>
      <c r="O8" s="5">
        <f aca="true" t="shared" si="1" ref="O8:O13">+D8+M8+N8</f>
        <v>4519</v>
      </c>
      <c r="P8" s="5">
        <f aca="true" t="shared" si="2" ref="P8:P13">+C8-O8</f>
        <v>161</v>
      </c>
    </row>
    <row r="9" spans="1:16" ht="10.5">
      <c r="A9" s="4">
        <v>78</v>
      </c>
      <c r="B9" s="3" t="s">
        <v>40</v>
      </c>
      <c r="C9" s="5">
        <v>5602</v>
      </c>
      <c r="D9" s="5">
        <v>4572</v>
      </c>
      <c r="E9" s="5"/>
      <c r="F9" s="5"/>
      <c r="G9" s="5"/>
      <c r="H9" s="5">
        <v>1</v>
      </c>
      <c r="I9" s="5">
        <v>1378</v>
      </c>
      <c r="J9" s="5">
        <v>22</v>
      </c>
      <c r="K9" s="5"/>
      <c r="L9" s="5">
        <v>5</v>
      </c>
      <c r="M9" s="5">
        <f t="shared" si="0"/>
        <v>1406</v>
      </c>
      <c r="N9" s="5"/>
      <c r="O9" s="5">
        <f t="shared" si="1"/>
        <v>5978</v>
      </c>
      <c r="P9" s="5">
        <f t="shared" si="2"/>
        <v>-376</v>
      </c>
    </row>
    <row r="10" spans="1:16" ht="10.5">
      <c r="A10" s="4">
        <v>80</v>
      </c>
      <c r="B10" s="3" t="s">
        <v>2</v>
      </c>
      <c r="C10" s="5">
        <v>705</v>
      </c>
      <c r="D10" s="5">
        <v>433</v>
      </c>
      <c r="E10" s="5"/>
      <c r="F10" s="5"/>
      <c r="G10" s="5"/>
      <c r="H10" s="5"/>
      <c r="I10" s="5">
        <v>82</v>
      </c>
      <c r="J10" s="5"/>
      <c r="K10" s="5">
        <v>44</v>
      </c>
      <c r="L10" s="5">
        <v>1</v>
      </c>
      <c r="M10" s="5">
        <f t="shared" si="0"/>
        <v>127</v>
      </c>
      <c r="N10" s="5">
        <v>2</v>
      </c>
      <c r="O10" s="5">
        <f t="shared" si="1"/>
        <v>562</v>
      </c>
      <c r="P10" s="5">
        <f t="shared" si="2"/>
        <v>143</v>
      </c>
    </row>
    <row r="11" spans="1:16" ht="10.5">
      <c r="A11" s="6">
        <v>81</v>
      </c>
      <c r="B11" s="7" t="s">
        <v>54</v>
      </c>
      <c r="C11" s="5">
        <v>2545</v>
      </c>
      <c r="D11" s="5">
        <v>2881</v>
      </c>
      <c r="E11" s="5"/>
      <c r="F11" s="5"/>
      <c r="G11" s="5"/>
      <c r="H11" s="5"/>
      <c r="I11" s="5">
        <v>606</v>
      </c>
      <c r="J11" s="5">
        <v>7</v>
      </c>
      <c r="K11" s="5"/>
      <c r="L11" s="5">
        <v>2</v>
      </c>
      <c r="M11" s="5">
        <f t="shared" si="0"/>
        <v>615</v>
      </c>
      <c r="N11" s="5">
        <v>565</v>
      </c>
      <c r="O11" s="5">
        <f t="shared" si="1"/>
        <v>4061</v>
      </c>
      <c r="P11" s="5">
        <f t="shared" si="2"/>
        <v>-1516</v>
      </c>
    </row>
    <row r="12" spans="1:16" ht="10.5">
      <c r="A12" s="4">
        <v>99</v>
      </c>
      <c r="B12" s="3" t="s">
        <v>3</v>
      </c>
      <c r="C12" s="5">
        <v>5024</v>
      </c>
      <c r="D12" s="5">
        <v>2642</v>
      </c>
      <c r="E12" s="5"/>
      <c r="F12" s="5"/>
      <c r="G12" s="5"/>
      <c r="H12" s="5"/>
      <c r="I12" s="5">
        <v>416</v>
      </c>
      <c r="J12" s="5"/>
      <c r="K12" s="5">
        <v>338</v>
      </c>
      <c r="L12" s="5">
        <v>13</v>
      </c>
      <c r="M12" s="5">
        <f t="shared" si="0"/>
        <v>767</v>
      </c>
      <c r="N12" s="5">
        <v>19</v>
      </c>
      <c r="O12" s="5">
        <f t="shared" si="1"/>
        <v>3428</v>
      </c>
      <c r="P12" s="5">
        <f t="shared" si="2"/>
        <v>1596</v>
      </c>
    </row>
    <row r="13" spans="1:16" ht="10.5">
      <c r="A13" s="4">
        <v>107</v>
      </c>
      <c r="B13" s="3" t="s">
        <v>4</v>
      </c>
      <c r="C13" s="5">
        <v>6993</v>
      </c>
      <c r="D13" s="5">
        <v>3897</v>
      </c>
      <c r="E13" s="5"/>
      <c r="F13" s="5"/>
      <c r="G13" s="5"/>
      <c r="H13" s="5">
        <v>2</v>
      </c>
      <c r="I13" s="5">
        <v>1490</v>
      </c>
      <c r="J13" s="5">
        <v>61</v>
      </c>
      <c r="K13" s="5"/>
      <c r="L13" s="5">
        <v>19</v>
      </c>
      <c r="M13" s="5">
        <f t="shared" si="0"/>
        <v>1572</v>
      </c>
      <c r="N13" s="5">
        <v>18</v>
      </c>
      <c r="O13" s="5">
        <f t="shared" si="1"/>
        <v>5487</v>
      </c>
      <c r="P13" s="5">
        <f t="shared" si="2"/>
        <v>1506</v>
      </c>
    </row>
    <row r="14" spans="1:16" ht="10.5">
      <c r="A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ht="10.5">
      <c r="B15" s="3" t="s">
        <v>20</v>
      </c>
      <c r="C15" s="5">
        <f aca="true" t="shared" si="3" ref="C15:P15">SUM(C8:C13)</f>
        <v>25549</v>
      </c>
      <c r="D15" s="5">
        <f t="shared" si="3"/>
        <v>17921</v>
      </c>
      <c r="E15" s="5">
        <f t="shared" si="3"/>
        <v>0</v>
      </c>
      <c r="F15" s="5">
        <f t="shared" si="3"/>
        <v>0</v>
      </c>
      <c r="G15" s="5">
        <f t="shared" si="3"/>
        <v>0</v>
      </c>
      <c r="H15" s="5">
        <f t="shared" si="3"/>
        <v>5</v>
      </c>
      <c r="I15" s="5">
        <f t="shared" si="3"/>
        <v>4762</v>
      </c>
      <c r="J15" s="5">
        <f t="shared" si="3"/>
        <v>138</v>
      </c>
      <c r="K15" s="5">
        <f t="shared" si="3"/>
        <v>382</v>
      </c>
      <c r="L15" s="5">
        <f t="shared" si="3"/>
        <v>59</v>
      </c>
      <c r="M15" s="5">
        <f t="shared" si="3"/>
        <v>5346</v>
      </c>
      <c r="N15" s="5">
        <f t="shared" si="3"/>
        <v>768</v>
      </c>
      <c r="O15" s="5">
        <f t="shared" si="3"/>
        <v>24035</v>
      </c>
      <c r="P15" s="5">
        <f t="shared" si="3"/>
        <v>1514</v>
      </c>
    </row>
    <row r="17" spans="1:16" ht="10.5">
      <c r="A17" s="6">
        <v>62</v>
      </c>
      <c r="B17" s="7" t="s">
        <v>5</v>
      </c>
      <c r="C17" s="5">
        <v>1</v>
      </c>
      <c r="D17" s="5">
        <v>2</v>
      </c>
      <c r="E17" s="5"/>
      <c r="F17" s="5"/>
      <c r="G17" s="5"/>
      <c r="H17" s="5"/>
      <c r="I17" s="5"/>
      <c r="J17" s="5">
        <v>1</v>
      </c>
      <c r="K17" s="5">
        <v>27</v>
      </c>
      <c r="L17" s="5"/>
      <c r="M17" s="5">
        <f aca="true" t="shared" si="4" ref="M17:M22">SUM(E17:L17)</f>
        <v>28</v>
      </c>
      <c r="N17" s="5"/>
      <c r="O17" s="5">
        <f aca="true" t="shared" si="5" ref="O17:O22">+D17+M17+N17</f>
        <v>30</v>
      </c>
      <c r="P17" s="5">
        <f aca="true" t="shared" si="6" ref="P17:P22">+C17-O17</f>
        <v>-29</v>
      </c>
    </row>
    <row r="18" spans="1:16" ht="10.5">
      <c r="A18" s="6">
        <v>63</v>
      </c>
      <c r="B18" s="7" t="s">
        <v>39</v>
      </c>
      <c r="C18" s="5">
        <v>9</v>
      </c>
      <c r="D18" s="5">
        <v>16</v>
      </c>
      <c r="E18" s="5"/>
      <c r="F18" s="5"/>
      <c r="G18" s="5"/>
      <c r="H18" s="5"/>
      <c r="I18" s="5"/>
      <c r="J18" s="5">
        <v>6</v>
      </c>
      <c r="K18" s="5">
        <v>134</v>
      </c>
      <c r="L18" s="5"/>
      <c r="M18" s="5">
        <f t="shared" si="4"/>
        <v>140</v>
      </c>
      <c r="N18" s="5"/>
      <c r="O18" s="5">
        <f t="shared" si="5"/>
        <v>156</v>
      </c>
      <c r="P18" s="5">
        <f t="shared" si="6"/>
        <v>-147</v>
      </c>
    </row>
    <row r="19" spans="1:16" ht="10.5">
      <c r="A19" s="6">
        <v>65</v>
      </c>
      <c r="B19" s="7" t="s">
        <v>6</v>
      </c>
      <c r="C19" s="5">
        <v>10</v>
      </c>
      <c r="D19" s="5">
        <v>11</v>
      </c>
      <c r="E19" s="5"/>
      <c r="F19" s="5"/>
      <c r="G19" s="5"/>
      <c r="H19" s="5"/>
      <c r="I19" s="5"/>
      <c r="J19" s="5">
        <v>4</v>
      </c>
      <c r="K19" s="5">
        <v>21</v>
      </c>
      <c r="L19" s="5"/>
      <c r="M19" s="5">
        <f t="shared" si="4"/>
        <v>25</v>
      </c>
      <c r="N19" s="5"/>
      <c r="O19" s="5">
        <f t="shared" si="5"/>
        <v>36</v>
      </c>
      <c r="P19" s="5">
        <f t="shared" si="6"/>
        <v>-26</v>
      </c>
    </row>
    <row r="20" spans="1:16" ht="10.5">
      <c r="A20" s="6">
        <v>68</v>
      </c>
      <c r="B20" s="7" t="s">
        <v>7</v>
      </c>
      <c r="C20" s="5"/>
      <c r="D20" s="5">
        <v>1</v>
      </c>
      <c r="E20" s="5"/>
      <c r="F20" s="5"/>
      <c r="G20" s="5"/>
      <c r="H20" s="5"/>
      <c r="I20" s="5"/>
      <c r="J20" s="5"/>
      <c r="K20" s="5"/>
      <c r="L20" s="5"/>
      <c r="M20" s="5">
        <f t="shared" si="4"/>
        <v>0</v>
      </c>
      <c r="N20" s="5"/>
      <c r="O20" s="5">
        <f t="shared" si="5"/>
        <v>1</v>
      </c>
      <c r="P20" s="5">
        <f t="shared" si="6"/>
        <v>-1</v>
      </c>
    </row>
    <row r="21" spans="1:16" ht="10.5">
      <c r="A21" s="6">
        <v>76</v>
      </c>
      <c r="B21" s="7" t="s">
        <v>38</v>
      </c>
      <c r="C21" s="5">
        <v>24</v>
      </c>
      <c r="D21" s="5">
        <v>25</v>
      </c>
      <c r="E21" s="5"/>
      <c r="F21" s="5"/>
      <c r="G21" s="5"/>
      <c r="H21" s="5"/>
      <c r="I21" s="5">
        <v>1</v>
      </c>
      <c r="J21" s="5">
        <v>16</v>
      </c>
      <c r="K21" s="5">
        <v>6</v>
      </c>
      <c r="L21" s="5"/>
      <c r="M21" s="5">
        <f t="shared" si="4"/>
        <v>23</v>
      </c>
      <c r="N21" s="5"/>
      <c r="O21" s="5">
        <f t="shared" si="5"/>
        <v>48</v>
      </c>
      <c r="P21" s="5">
        <f t="shared" si="6"/>
        <v>-24</v>
      </c>
    </row>
    <row r="22" spans="1:16" ht="10.5">
      <c r="A22" s="6">
        <v>94</v>
      </c>
      <c r="B22" s="7" t="s">
        <v>8</v>
      </c>
      <c r="C22" s="5">
        <v>1</v>
      </c>
      <c r="D22" s="5"/>
      <c r="E22" s="5"/>
      <c r="F22" s="5"/>
      <c r="G22" s="5"/>
      <c r="H22" s="5">
        <v>0</v>
      </c>
      <c r="I22" s="5"/>
      <c r="J22" s="5"/>
      <c r="K22" s="5"/>
      <c r="L22" s="5"/>
      <c r="M22" s="5">
        <f t="shared" si="4"/>
        <v>0</v>
      </c>
      <c r="N22" s="5"/>
      <c r="O22" s="5">
        <f t="shared" si="5"/>
        <v>0</v>
      </c>
      <c r="P22" s="5">
        <f t="shared" si="6"/>
        <v>1</v>
      </c>
    </row>
    <row r="23" spans="1:16" ht="10.5">
      <c r="A23" s="6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ht="10.5">
      <c r="B24" s="3" t="s">
        <v>21</v>
      </c>
      <c r="C24" s="5">
        <f>SUM(C17:C22)</f>
        <v>45</v>
      </c>
      <c r="D24" s="5">
        <f aca="true" t="shared" si="7" ref="D24:N24">SUM(D17:D22)</f>
        <v>55</v>
      </c>
      <c r="E24" s="5">
        <f t="shared" si="7"/>
        <v>0</v>
      </c>
      <c r="F24" s="5">
        <f t="shared" si="7"/>
        <v>0</v>
      </c>
      <c r="G24" s="5">
        <f t="shared" si="7"/>
        <v>0</v>
      </c>
      <c r="H24" s="5">
        <f t="shared" si="7"/>
        <v>0</v>
      </c>
      <c r="I24" s="5">
        <f t="shared" si="7"/>
        <v>1</v>
      </c>
      <c r="J24" s="5">
        <f t="shared" si="7"/>
        <v>27</v>
      </c>
      <c r="K24" s="5">
        <f t="shared" si="7"/>
        <v>188</v>
      </c>
      <c r="L24" s="5">
        <f t="shared" si="7"/>
        <v>0</v>
      </c>
      <c r="M24" s="5">
        <f t="shared" si="7"/>
        <v>216</v>
      </c>
      <c r="N24" s="5">
        <f t="shared" si="7"/>
        <v>0</v>
      </c>
      <c r="O24" s="5">
        <f>SUM(O17:O22)</f>
        <v>271</v>
      </c>
      <c r="P24" s="5">
        <f>SUM(P17:P22)</f>
        <v>-226</v>
      </c>
    </row>
    <row r="25" spans="3:16" ht="10.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s="11" customFormat="1" ht="11.25" thickBot="1">
      <c r="A26" s="8"/>
      <c r="B26" s="9" t="s">
        <v>22</v>
      </c>
      <c r="C26" s="10">
        <f>+C15+C24</f>
        <v>25594</v>
      </c>
      <c r="D26" s="10">
        <f aca="true" t="shared" si="8" ref="D26:N26">+D15+D24</f>
        <v>17976</v>
      </c>
      <c r="E26" s="10">
        <f t="shared" si="8"/>
        <v>0</v>
      </c>
      <c r="F26" s="10">
        <f t="shared" si="8"/>
        <v>0</v>
      </c>
      <c r="G26" s="10">
        <f t="shared" si="8"/>
        <v>0</v>
      </c>
      <c r="H26" s="10">
        <f t="shared" si="8"/>
        <v>5</v>
      </c>
      <c r="I26" s="10">
        <f t="shared" si="8"/>
        <v>4763</v>
      </c>
      <c r="J26" s="10">
        <f t="shared" si="8"/>
        <v>165</v>
      </c>
      <c r="K26" s="10">
        <f t="shared" si="8"/>
        <v>570</v>
      </c>
      <c r="L26" s="10">
        <f t="shared" si="8"/>
        <v>59</v>
      </c>
      <c r="M26" s="10">
        <f t="shared" si="8"/>
        <v>5562</v>
      </c>
      <c r="N26" s="10">
        <f t="shared" si="8"/>
        <v>768</v>
      </c>
      <c r="O26" s="10">
        <f>+O15+O24</f>
        <v>24306</v>
      </c>
      <c r="P26" s="10">
        <f>+P15+P24</f>
        <v>1288</v>
      </c>
    </row>
    <row r="27" spans="1:16" s="11" customFormat="1" ht="10.5">
      <c r="A27" s="11" t="str">
        <f>+octubre!A27</f>
        <v>Fuente: Superintendencia de Salud, Archivos Maestros de Beneficiarios, Contratos y Cotizaciones. </v>
      </c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="11" customFormat="1" ht="10.5">
      <c r="A28" s="11" t="s">
        <v>23</v>
      </c>
    </row>
    <row r="29" s="11" customFormat="1" ht="10.5">
      <c r="A29" s="11" t="s">
        <v>24</v>
      </c>
    </row>
    <row r="30" spans="1:2" s="11" customFormat="1" ht="10.5">
      <c r="A30" s="3" t="s">
        <v>25</v>
      </c>
      <c r="B30" s="3"/>
    </row>
    <row r="31" ht="10.5">
      <c r="A31" s="3" t="s">
        <v>26</v>
      </c>
    </row>
    <row r="32" ht="10.5">
      <c r="A32" s="3" t="s">
        <v>27</v>
      </c>
    </row>
    <row r="33" ht="10.5">
      <c r="A33" s="3" t="s">
        <v>28</v>
      </c>
    </row>
    <row r="34" ht="10.5">
      <c r="A34" s="3" t="s">
        <v>29</v>
      </c>
    </row>
    <row r="35" ht="10.5">
      <c r="A35" s="3" t="s">
        <v>30</v>
      </c>
    </row>
    <row r="36" ht="10.5">
      <c r="A36" s="3" t="s">
        <v>31</v>
      </c>
    </row>
    <row r="37" ht="10.5">
      <c r="A37" s="3" t="s">
        <v>32</v>
      </c>
    </row>
    <row r="38" ht="10.5">
      <c r="A38" s="3" t="s">
        <v>33</v>
      </c>
    </row>
    <row r="39" ht="10.5">
      <c r="A39" s="3" t="s">
        <v>34</v>
      </c>
    </row>
    <row r="40" ht="10.5">
      <c r="A40" s="3" t="s">
        <v>35</v>
      </c>
    </row>
    <row r="41" ht="10.5">
      <c r="A41" s="3" t="s">
        <v>52</v>
      </c>
    </row>
    <row r="42" ht="10.5">
      <c r="A42" s="3" t="s">
        <v>53</v>
      </c>
    </row>
  </sheetData>
  <sheetProtection/>
  <mergeCells count="19">
    <mergeCell ref="M5:M7"/>
    <mergeCell ref="N5:N7"/>
    <mergeCell ref="O5:O7"/>
    <mergeCell ref="P5:P7"/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J6:J7"/>
    <mergeCell ref="K6:K7"/>
    <mergeCell ref="L6:L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2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30.710937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30" t="s">
        <v>48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3.5">
      <c r="A3" s="30" t="s">
        <v>57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5" spans="1:16" ht="10.5">
      <c r="A5" s="25"/>
      <c r="B5" s="25"/>
      <c r="C5" s="25"/>
      <c r="D5" s="25"/>
      <c r="E5" s="31" t="s">
        <v>11</v>
      </c>
      <c r="F5" s="31"/>
      <c r="G5" s="31"/>
      <c r="H5" s="31"/>
      <c r="I5" s="31"/>
      <c r="J5" s="31"/>
      <c r="K5" s="31"/>
      <c r="L5" s="31"/>
      <c r="M5" s="32" t="s">
        <v>11</v>
      </c>
      <c r="N5" s="32" t="s">
        <v>37</v>
      </c>
      <c r="O5" s="32" t="s">
        <v>50</v>
      </c>
      <c r="P5" s="32" t="s">
        <v>51</v>
      </c>
    </row>
    <row r="6" spans="1:16" ht="10.5" customHeight="1">
      <c r="A6" s="28" t="s">
        <v>0</v>
      </c>
      <c r="B6" s="28" t="s">
        <v>9</v>
      </c>
      <c r="C6" s="28" t="s">
        <v>10</v>
      </c>
      <c r="D6" s="28" t="s">
        <v>36</v>
      </c>
      <c r="E6" s="28" t="s">
        <v>12</v>
      </c>
      <c r="F6" s="28" t="s">
        <v>13</v>
      </c>
      <c r="G6" s="28" t="s">
        <v>14</v>
      </c>
      <c r="H6" s="28" t="s">
        <v>15</v>
      </c>
      <c r="I6" s="28" t="s">
        <v>17</v>
      </c>
      <c r="J6" s="28" t="s">
        <v>16</v>
      </c>
      <c r="K6" s="28" t="s">
        <v>18</v>
      </c>
      <c r="L6" s="28" t="s">
        <v>19</v>
      </c>
      <c r="M6" s="28"/>
      <c r="N6" s="28"/>
      <c r="O6" s="28"/>
      <c r="P6" s="28"/>
    </row>
    <row r="7" spans="1:16" ht="11.25" thickBo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ht="10.5">
      <c r="A8" s="4">
        <v>67</v>
      </c>
      <c r="B8" s="3" t="s">
        <v>1</v>
      </c>
      <c r="C8" s="5">
        <v>6036</v>
      </c>
      <c r="D8" s="5">
        <v>5795</v>
      </c>
      <c r="E8" s="5"/>
      <c r="F8" s="5"/>
      <c r="G8" s="5"/>
      <c r="H8" s="5">
        <v>9</v>
      </c>
      <c r="I8" s="5">
        <v>845</v>
      </c>
      <c r="J8" s="5">
        <v>48</v>
      </c>
      <c r="K8" s="5"/>
      <c r="L8" s="5">
        <v>14</v>
      </c>
      <c r="M8" s="5">
        <f aca="true" t="shared" si="0" ref="M8:M13">SUM(E8:L8)</f>
        <v>916</v>
      </c>
      <c r="N8" s="5">
        <v>143</v>
      </c>
      <c r="O8" s="5">
        <f aca="true" t="shared" si="1" ref="O8:O13">+D8+M8+N8</f>
        <v>6854</v>
      </c>
      <c r="P8" s="5">
        <f aca="true" t="shared" si="2" ref="P8:P13">+C8-O8</f>
        <v>-818</v>
      </c>
    </row>
    <row r="9" spans="1:16" ht="10.5">
      <c r="A9" s="4">
        <v>78</v>
      </c>
      <c r="B9" s="3" t="s">
        <v>40</v>
      </c>
      <c r="C9" s="5">
        <v>10498</v>
      </c>
      <c r="D9" s="5">
        <v>8062</v>
      </c>
      <c r="E9" s="5"/>
      <c r="F9" s="5"/>
      <c r="G9" s="5"/>
      <c r="H9" s="5">
        <v>3</v>
      </c>
      <c r="I9" s="5">
        <v>1230</v>
      </c>
      <c r="J9" s="5">
        <v>29</v>
      </c>
      <c r="K9" s="5"/>
      <c r="L9" s="5">
        <v>10</v>
      </c>
      <c r="M9" s="5">
        <f t="shared" si="0"/>
        <v>1272</v>
      </c>
      <c r="N9" s="5"/>
      <c r="O9" s="5">
        <f t="shared" si="1"/>
        <v>9334</v>
      </c>
      <c r="P9" s="5">
        <f t="shared" si="2"/>
        <v>1164</v>
      </c>
    </row>
    <row r="10" spans="1:16" ht="10.5">
      <c r="A10" s="4">
        <v>80</v>
      </c>
      <c r="B10" s="3" t="s">
        <v>2</v>
      </c>
      <c r="C10" s="5">
        <v>1099</v>
      </c>
      <c r="D10" s="5">
        <v>846</v>
      </c>
      <c r="E10" s="5"/>
      <c r="F10" s="5"/>
      <c r="G10" s="5"/>
      <c r="H10" s="5"/>
      <c r="I10" s="5">
        <v>97</v>
      </c>
      <c r="J10" s="5"/>
      <c r="K10" s="5">
        <v>53</v>
      </c>
      <c r="L10" s="5">
        <v>1</v>
      </c>
      <c r="M10" s="5">
        <f t="shared" si="0"/>
        <v>151</v>
      </c>
      <c r="N10" s="5">
        <v>4</v>
      </c>
      <c r="O10" s="5">
        <f t="shared" si="1"/>
        <v>1001</v>
      </c>
      <c r="P10" s="5">
        <f t="shared" si="2"/>
        <v>98</v>
      </c>
    </row>
    <row r="11" spans="1:16" ht="10.5">
      <c r="A11" s="6">
        <v>81</v>
      </c>
      <c r="B11" s="7" t="s">
        <v>54</v>
      </c>
      <c r="C11" s="5">
        <v>3527</v>
      </c>
      <c r="D11" s="5">
        <v>8649</v>
      </c>
      <c r="E11" s="5"/>
      <c r="F11" s="5"/>
      <c r="G11" s="5"/>
      <c r="H11" s="5">
        <v>4</v>
      </c>
      <c r="I11" s="5">
        <v>189</v>
      </c>
      <c r="J11" s="5">
        <v>5</v>
      </c>
      <c r="K11" s="5"/>
      <c r="L11" s="5">
        <v>12</v>
      </c>
      <c r="M11" s="5">
        <f t="shared" si="0"/>
        <v>210</v>
      </c>
      <c r="N11" s="5">
        <v>893</v>
      </c>
      <c r="O11" s="5">
        <f t="shared" si="1"/>
        <v>9752</v>
      </c>
      <c r="P11" s="5">
        <f t="shared" si="2"/>
        <v>-6225</v>
      </c>
    </row>
    <row r="12" spans="1:16" ht="10.5">
      <c r="A12" s="4">
        <v>99</v>
      </c>
      <c r="B12" s="3" t="s">
        <v>3</v>
      </c>
      <c r="C12" s="5">
        <v>8176</v>
      </c>
      <c r="D12" s="5">
        <v>5885</v>
      </c>
      <c r="E12" s="5"/>
      <c r="F12" s="5"/>
      <c r="G12" s="5"/>
      <c r="H12" s="5"/>
      <c r="I12" s="5">
        <v>418</v>
      </c>
      <c r="J12" s="5"/>
      <c r="K12" s="5">
        <v>426</v>
      </c>
      <c r="L12" s="5">
        <v>19</v>
      </c>
      <c r="M12" s="5">
        <f t="shared" si="0"/>
        <v>863</v>
      </c>
      <c r="N12" s="5">
        <v>36</v>
      </c>
      <c r="O12" s="5">
        <f t="shared" si="1"/>
        <v>6784</v>
      </c>
      <c r="P12" s="5">
        <f t="shared" si="2"/>
        <v>1392</v>
      </c>
    </row>
    <row r="13" spans="1:16" ht="10.5">
      <c r="A13" s="4">
        <v>107</v>
      </c>
      <c r="B13" s="3" t="s">
        <v>4</v>
      </c>
      <c r="C13" s="5">
        <v>9747</v>
      </c>
      <c r="D13" s="5">
        <v>6524</v>
      </c>
      <c r="E13" s="5"/>
      <c r="F13" s="5"/>
      <c r="G13" s="5"/>
      <c r="H13" s="5"/>
      <c r="I13" s="5">
        <v>1511</v>
      </c>
      <c r="J13" s="5">
        <v>59</v>
      </c>
      <c r="K13" s="5"/>
      <c r="L13" s="5">
        <v>1</v>
      </c>
      <c r="M13" s="5">
        <f t="shared" si="0"/>
        <v>1571</v>
      </c>
      <c r="N13" s="5">
        <v>12</v>
      </c>
      <c r="O13" s="5">
        <f t="shared" si="1"/>
        <v>8107</v>
      </c>
      <c r="P13" s="5">
        <f t="shared" si="2"/>
        <v>1640</v>
      </c>
    </row>
    <row r="14" spans="1:16" ht="10.5">
      <c r="A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ht="10.5">
      <c r="B15" s="3" t="s">
        <v>20</v>
      </c>
      <c r="C15" s="5">
        <f aca="true" t="shared" si="3" ref="C15:P15">SUM(C8:C13)</f>
        <v>39083</v>
      </c>
      <c r="D15" s="5">
        <f t="shared" si="3"/>
        <v>35761</v>
      </c>
      <c r="E15" s="5">
        <f t="shared" si="3"/>
        <v>0</v>
      </c>
      <c r="F15" s="5">
        <f t="shared" si="3"/>
        <v>0</v>
      </c>
      <c r="G15" s="5">
        <f t="shared" si="3"/>
        <v>0</v>
      </c>
      <c r="H15" s="5">
        <f t="shared" si="3"/>
        <v>16</v>
      </c>
      <c r="I15" s="5">
        <f t="shared" si="3"/>
        <v>4290</v>
      </c>
      <c r="J15" s="5">
        <f t="shared" si="3"/>
        <v>141</v>
      </c>
      <c r="K15" s="5">
        <f t="shared" si="3"/>
        <v>479</v>
      </c>
      <c r="L15" s="5">
        <f t="shared" si="3"/>
        <v>57</v>
      </c>
      <c r="M15" s="5">
        <f t="shared" si="3"/>
        <v>4983</v>
      </c>
      <c r="N15" s="5">
        <f t="shared" si="3"/>
        <v>1088</v>
      </c>
      <c r="O15" s="5">
        <f t="shared" si="3"/>
        <v>41832</v>
      </c>
      <c r="P15" s="5">
        <f t="shared" si="3"/>
        <v>-2749</v>
      </c>
    </row>
    <row r="17" spans="1:16" ht="10.5">
      <c r="A17" s="6">
        <v>62</v>
      </c>
      <c r="B17" s="7" t="s">
        <v>5</v>
      </c>
      <c r="C17" s="5"/>
      <c r="D17" s="5">
        <v>2</v>
      </c>
      <c r="E17" s="5"/>
      <c r="F17" s="5"/>
      <c r="G17" s="5"/>
      <c r="H17" s="5"/>
      <c r="I17" s="5"/>
      <c r="J17" s="5">
        <v>1</v>
      </c>
      <c r="K17" s="5"/>
      <c r="L17" s="5">
        <v>0</v>
      </c>
      <c r="M17" s="5">
        <f aca="true" t="shared" si="4" ref="M17:M22">SUM(E17:L17)</f>
        <v>1</v>
      </c>
      <c r="N17" s="5"/>
      <c r="O17" s="5">
        <f aca="true" t="shared" si="5" ref="O17:O22">+D17+M17+N17</f>
        <v>3</v>
      </c>
      <c r="P17" s="5">
        <f aca="true" t="shared" si="6" ref="P17:P22">+C17-O17</f>
        <v>-3</v>
      </c>
    </row>
    <row r="18" spans="1:16" ht="10.5">
      <c r="A18" s="6">
        <v>63</v>
      </c>
      <c r="B18" s="7" t="s">
        <v>39</v>
      </c>
      <c r="C18" s="5">
        <v>11</v>
      </c>
      <c r="D18" s="5">
        <v>20</v>
      </c>
      <c r="E18" s="5"/>
      <c r="F18" s="5"/>
      <c r="G18" s="5"/>
      <c r="H18" s="5"/>
      <c r="I18" s="5">
        <v>11</v>
      </c>
      <c r="J18" s="5">
        <v>13</v>
      </c>
      <c r="K18" s="5">
        <v>3</v>
      </c>
      <c r="L18" s="5">
        <v>0</v>
      </c>
      <c r="M18" s="5">
        <f t="shared" si="4"/>
        <v>27</v>
      </c>
      <c r="N18" s="5"/>
      <c r="O18" s="5">
        <f t="shared" si="5"/>
        <v>47</v>
      </c>
      <c r="P18" s="5">
        <f t="shared" si="6"/>
        <v>-36</v>
      </c>
    </row>
    <row r="19" spans="1:16" ht="10.5">
      <c r="A19" s="6">
        <v>65</v>
      </c>
      <c r="B19" s="7" t="s">
        <v>6</v>
      </c>
      <c r="C19" s="5">
        <v>20</v>
      </c>
      <c r="D19" s="5">
        <v>25</v>
      </c>
      <c r="E19" s="5"/>
      <c r="F19" s="5"/>
      <c r="G19" s="5"/>
      <c r="H19" s="5"/>
      <c r="I19" s="5"/>
      <c r="J19" s="5">
        <v>7</v>
      </c>
      <c r="K19" s="5">
        <v>16</v>
      </c>
      <c r="L19" s="5">
        <v>0</v>
      </c>
      <c r="M19" s="5">
        <f t="shared" si="4"/>
        <v>23</v>
      </c>
      <c r="N19" s="5"/>
      <c r="O19" s="5">
        <f t="shared" si="5"/>
        <v>48</v>
      </c>
      <c r="P19" s="5">
        <f t="shared" si="6"/>
        <v>-28</v>
      </c>
    </row>
    <row r="20" spans="1:16" ht="10.5">
      <c r="A20" s="6">
        <v>68</v>
      </c>
      <c r="B20" s="7" t="s">
        <v>7</v>
      </c>
      <c r="C20" s="5">
        <v>1</v>
      </c>
      <c r="D20" s="5"/>
      <c r="E20" s="5"/>
      <c r="F20" s="5"/>
      <c r="G20" s="5"/>
      <c r="H20" s="5"/>
      <c r="I20" s="5"/>
      <c r="J20" s="5"/>
      <c r="K20" s="5"/>
      <c r="L20" s="5">
        <v>0</v>
      </c>
      <c r="M20" s="5"/>
      <c r="N20" s="5"/>
      <c r="O20" s="5">
        <f t="shared" si="5"/>
        <v>0</v>
      </c>
      <c r="P20" s="5">
        <f t="shared" si="6"/>
        <v>1</v>
      </c>
    </row>
    <row r="21" spans="1:16" ht="10.5">
      <c r="A21" s="6">
        <v>76</v>
      </c>
      <c r="B21" s="7" t="s">
        <v>38</v>
      </c>
      <c r="C21" s="5">
        <v>52</v>
      </c>
      <c r="D21" s="5">
        <v>28</v>
      </c>
      <c r="E21" s="5"/>
      <c r="F21" s="5"/>
      <c r="G21" s="5"/>
      <c r="H21" s="5"/>
      <c r="I21" s="5">
        <v>1</v>
      </c>
      <c r="J21" s="5">
        <v>25</v>
      </c>
      <c r="K21" s="5">
        <v>4</v>
      </c>
      <c r="L21" s="5">
        <v>0</v>
      </c>
      <c r="M21" s="5">
        <f t="shared" si="4"/>
        <v>30</v>
      </c>
      <c r="N21" s="5"/>
      <c r="O21" s="5">
        <f t="shared" si="5"/>
        <v>58</v>
      </c>
      <c r="P21" s="5">
        <f t="shared" si="6"/>
        <v>-6</v>
      </c>
    </row>
    <row r="22" spans="1:16" ht="10.5">
      <c r="A22" s="6">
        <v>94</v>
      </c>
      <c r="B22" s="7" t="s">
        <v>8</v>
      </c>
      <c r="C22" s="5">
        <v>6</v>
      </c>
      <c r="D22" s="5"/>
      <c r="E22" s="5"/>
      <c r="F22" s="5"/>
      <c r="G22" s="5"/>
      <c r="H22" s="5"/>
      <c r="I22" s="5"/>
      <c r="J22" s="5">
        <v>1</v>
      </c>
      <c r="K22" s="5"/>
      <c r="L22" s="5">
        <v>0</v>
      </c>
      <c r="M22" s="5">
        <f t="shared" si="4"/>
        <v>1</v>
      </c>
      <c r="N22" s="5"/>
      <c r="O22" s="5">
        <f t="shared" si="5"/>
        <v>1</v>
      </c>
      <c r="P22" s="5">
        <f t="shared" si="6"/>
        <v>5</v>
      </c>
    </row>
    <row r="23" spans="1:16" ht="10.5">
      <c r="A23" s="6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ht="10.5">
      <c r="B24" s="3" t="s">
        <v>21</v>
      </c>
      <c r="C24" s="5">
        <f>SUM(C17:C22)</f>
        <v>90</v>
      </c>
      <c r="D24" s="5">
        <f aca="true" t="shared" si="7" ref="D24:N24">SUM(D17:D22)</f>
        <v>75</v>
      </c>
      <c r="E24" s="5">
        <f t="shared" si="7"/>
        <v>0</v>
      </c>
      <c r="F24" s="5">
        <f t="shared" si="7"/>
        <v>0</v>
      </c>
      <c r="G24" s="5">
        <f t="shared" si="7"/>
        <v>0</v>
      </c>
      <c r="H24" s="5">
        <f t="shared" si="7"/>
        <v>0</v>
      </c>
      <c r="I24" s="5">
        <f t="shared" si="7"/>
        <v>12</v>
      </c>
      <c r="J24" s="5">
        <f t="shared" si="7"/>
        <v>47</v>
      </c>
      <c r="K24" s="5">
        <f t="shared" si="7"/>
        <v>23</v>
      </c>
      <c r="L24" s="5">
        <f t="shared" si="7"/>
        <v>0</v>
      </c>
      <c r="M24" s="5">
        <f t="shared" si="7"/>
        <v>82</v>
      </c>
      <c r="N24" s="5">
        <f t="shared" si="7"/>
        <v>0</v>
      </c>
      <c r="O24" s="5">
        <f>SUM(O17:O22)</f>
        <v>157</v>
      </c>
      <c r="P24" s="5">
        <f>SUM(P17:P22)</f>
        <v>-67</v>
      </c>
    </row>
    <row r="25" spans="3:16" ht="10.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s="11" customFormat="1" ht="11.25" thickBot="1">
      <c r="A26" s="8"/>
      <c r="B26" s="9" t="s">
        <v>22</v>
      </c>
      <c r="C26" s="10">
        <f>+C15+C24</f>
        <v>39173</v>
      </c>
      <c r="D26" s="10">
        <f aca="true" t="shared" si="8" ref="D26:N26">+D15+D24</f>
        <v>35836</v>
      </c>
      <c r="E26" s="10">
        <f t="shared" si="8"/>
        <v>0</v>
      </c>
      <c r="F26" s="10">
        <f t="shared" si="8"/>
        <v>0</v>
      </c>
      <c r="G26" s="10">
        <f t="shared" si="8"/>
        <v>0</v>
      </c>
      <c r="H26" s="10">
        <f t="shared" si="8"/>
        <v>16</v>
      </c>
      <c r="I26" s="10">
        <f t="shared" si="8"/>
        <v>4302</v>
      </c>
      <c r="J26" s="10">
        <f t="shared" si="8"/>
        <v>188</v>
      </c>
      <c r="K26" s="10">
        <f t="shared" si="8"/>
        <v>502</v>
      </c>
      <c r="L26" s="10">
        <f t="shared" si="8"/>
        <v>57</v>
      </c>
      <c r="M26" s="10">
        <f t="shared" si="8"/>
        <v>5065</v>
      </c>
      <c r="N26" s="10">
        <f t="shared" si="8"/>
        <v>1088</v>
      </c>
      <c r="O26" s="10">
        <f>+O15+O24</f>
        <v>41989</v>
      </c>
      <c r="P26" s="10">
        <f>+P15+P24</f>
        <v>-2816</v>
      </c>
    </row>
    <row r="27" spans="1:16" s="11" customFormat="1" ht="10.5">
      <c r="A27" s="11" t="s">
        <v>47</v>
      </c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="11" customFormat="1" ht="10.5">
      <c r="A28" s="11" t="s">
        <v>23</v>
      </c>
    </row>
    <row r="29" s="11" customFormat="1" ht="10.5">
      <c r="A29" s="11" t="s">
        <v>24</v>
      </c>
    </row>
    <row r="30" spans="1:2" s="11" customFormat="1" ht="10.5">
      <c r="A30" s="3" t="s">
        <v>25</v>
      </c>
      <c r="B30" s="3"/>
    </row>
    <row r="31" ht="10.5">
      <c r="A31" s="3" t="s">
        <v>26</v>
      </c>
    </row>
    <row r="32" ht="10.5">
      <c r="A32" s="3" t="s">
        <v>27</v>
      </c>
    </row>
    <row r="33" ht="10.5">
      <c r="A33" s="3" t="s">
        <v>28</v>
      </c>
    </row>
    <row r="34" ht="10.5">
      <c r="A34" s="3" t="s">
        <v>29</v>
      </c>
    </row>
    <row r="35" ht="10.5">
      <c r="A35" s="3" t="s">
        <v>30</v>
      </c>
    </row>
    <row r="36" ht="10.5">
      <c r="A36" s="3" t="s">
        <v>31</v>
      </c>
    </row>
    <row r="37" ht="10.5">
      <c r="A37" s="3" t="s">
        <v>32</v>
      </c>
    </row>
    <row r="38" ht="10.5">
      <c r="A38" s="3" t="s">
        <v>33</v>
      </c>
    </row>
    <row r="39" ht="10.5">
      <c r="A39" s="3" t="s">
        <v>34</v>
      </c>
    </row>
    <row r="40" ht="10.5">
      <c r="A40" s="3" t="s">
        <v>35</v>
      </c>
    </row>
    <row r="41" ht="10.5">
      <c r="A41" s="3" t="s">
        <v>52</v>
      </c>
    </row>
    <row r="42" ht="10.5">
      <c r="A42" s="3" t="s">
        <v>53</v>
      </c>
    </row>
  </sheetData>
  <sheetProtection/>
  <mergeCells count="19">
    <mergeCell ref="A6:A7"/>
    <mergeCell ref="B6:B7"/>
    <mergeCell ref="C6:C7"/>
    <mergeCell ref="D6:D7"/>
    <mergeCell ref="I6:I7"/>
    <mergeCell ref="E6:E7"/>
    <mergeCell ref="F6:F7"/>
    <mergeCell ref="G6:G7"/>
    <mergeCell ref="H6:H7"/>
    <mergeCell ref="A2:P2"/>
    <mergeCell ref="A3:P3"/>
    <mergeCell ref="J6:J7"/>
    <mergeCell ref="K6:K7"/>
    <mergeCell ref="L6:L7"/>
    <mergeCell ref="E5:L5"/>
    <mergeCell ref="M5:M7"/>
    <mergeCell ref="N5:N7"/>
    <mergeCell ref="O5:O7"/>
    <mergeCell ref="P5:P7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2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30.710937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30" t="s">
        <v>48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3.5">
      <c r="A3" s="30" t="s">
        <v>56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5" spans="1:16" ht="10.5">
      <c r="A5" s="25"/>
      <c r="B5" s="25"/>
      <c r="C5" s="25"/>
      <c r="D5" s="25"/>
      <c r="E5" s="31" t="s">
        <v>11</v>
      </c>
      <c r="F5" s="31"/>
      <c r="G5" s="31"/>
      <c r="H5" s="31"/>
      <c r="I5" s="31"/>
      <c r="J5" s="31"/>
      <c r="K5" s="31"/>
      <c r="L5" s="31"/>
      <c r="M5" s="32" t="s">
        <v>11</v>
      </c>
      <c r="N5" s="32" t="s">
        <v>37</v>
      </c>
      <c r="O5" s="32" t="s">
        <v>50</v>
      </c>
      <c r="P5" s="32" t="s">
        <v>51</v>
      </c>
    </row>
    <row r="6" spans="1:16" ht="10.5" customHeight="1">
      <c r="A6" s="28" t="s">
        <v>0</v>
      </c>
      <c r="B6" s="28" t="s">
        <v>9</v>
      </c>
      <c r="C6" s="28" t="s">
        <v>10</v>
      </c>
      <c r="D6" s="28" t="s">
        <v>36</v>
      </c>
      <c r="E6" s="28" t="s">
        <v>12</v>
      </c>
      <c r="F6" s="28" t="s">
        <v>13</v>
      </c>
      <c r="G6" s="28" t="s">
        <v>14</v>
      </c>
      <c r="H6" s="28" t="s">
        <v>15</v>
      </c>
      <c r="I6" s="28" t="s">
        <v>17</v>
      </c>
      <c r="J6" s="28" t="s">
        <v>16</v>
      </c>
      <c r="K6" s="28" t="s">
        <v>18</v>
      </c>
      <c r="L6" s="28" t="s">
        <v>19</v>
      </c>
      <c r="M6" s="28"/>
      <c r="N6" s="28"/>
      <c r="O6" s="28"/>
      <c r="P6" s="28"/>
    </row>
    <row r="7" spans="1:16" ht="11.25" thickBo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ht="10.5">
      <c r="A8" s="4">
        <v>67</v>
      </c>
      <c r="B8" s="3" t="s">
        <v>1</v>
      </c>
      <c r="C8" s="5">
        <v>6023</v>
      </c>
      <c r="D8" s="5">
        <v>5859</v>
      </c>
      <c r="E8" s="5"/>
      <c r="F8" s="5"/>
      <c r="G8" s="5"/>
      <c r="H8" s="5">
        <v>2</v>
      </c>
      <c r="I8" s="5">
        <v>849</v>
      </c>
      <c r="J8" s="5">
        <v>60</v>
      </c>
      <c r="K8" s="5"/>
      <c r="L8" s="5">
        <v>14</v>
      </c>
      <c r="M8" s="5">
        <f aca="true" t="shared" si="0" ref="M8:M13">SUM(E8:L8)</f>
        <v>925</v>
      </c>
      <c r="N8" s="5">
        <v>160</v>
      </c>
      <c r="O8" s="5">
        <f aca="true" t="shared" si="1" ref="O8:O13">+D8+M8+N8</f>
        <v>6944</v>
      </c>
      <c r="P8" s="5">
        <f>+C8-O8</f>
        <v>-921</v>
      </c>
    </row>
    <row r="9" spans="1:16" ht="10.5">
      <c r="A9" s="4">
        <v>78</v>
      </c>
      <c r="B9" s="3" t="s">
        <v>40</v>
      </c>
      <c r="C9" s="5">
        <v>9746</v>
      </c>
      <c r="D9" s="5">
        <v>7685</v>
      </c>
      <c r="E9" s="5"/>
      <c r="F9" s="5"/>
      <c r="G9" s="5"/>
      <c r="H9" s="5">
        <v>3</v>
      </c>
      <c r="I9" s="5">
        <v>1251</v>
      </c>
      <c r="J9" s="5">
        <v>13</v>
      </c>
      <c r="K9" s="5"/>
      <c r="L9" s="5">
        <v>9</v>
      </c>
      <c r="M9" s="5">
        <f t="shared" si="0"/>
        <v>1276</v>
      </c>
      <c r="N9" s="5">
        <v>2</v>
      </c>
      <c r="O9" s="5">
        <f t="shared" si="1"/>
        <v>8963</v>
      </c>
      <c r="P9" s="5">
        <f>+C9-O9</f>
        <v>783</v>
      </c>
    </row>
    <row r="10" spans="1:16" ht="10.5">
      <c r="A10" s="4">
        <v>80</v>
      </c>
      <c r="B10" s="3" t="s">
        <v>2</v>
      </c>
      <c r="C10" s="5">
        <v>1229</v>
      </c>
      <c r="D10" s="5">
        <v>913</v>
      </c>
      <c r="E10" s="5"/>
      <c r="F10" s="5"/>
      <c r="G10" s="5"/>
      <c r="H10" s="5"/>
      <c r="I10" s="5">
        <v>107</v>
      </c>
      <c r="J10" s="5"/>
      <c r="K10" s="5">
        <v>46</v>
      </c>
      <c r="L10" s="5">
        <v>1</v>
      </c>
      <c r="M10" s="5">
        <f t="shared" si="0"/>
        <v>154</v>
      </c>
      <c r="N10" s="5">
        <v>13</v>
      </c>
      <c r="O10" s="5">
        <f t="shared" si="1"/>
        <v>1080</v>
      </c>
      <c r="P10" s="5">
        <f>+C10-O10</f>
        <v>149</v>
      </c>
    </row>
    <row r="11" spans="1:16" ht="10.5">
      <c r="A11" s="6">
        <v>81</v>
      </c>
      <c r="B11" s="7" t="s">
        <v>54</v>
      </c>
      <c r="C11" s="5">
        <v>2962</v>
      </c>
      <c r="D11" s="5">
        <v>6668</v>
      </c>
      <c r="E11" s="5"/>
      <c r="F11" s="5"/>
      <c r="G11" s="5"/>
      <c r="H11" s="5"/>
      <c r="I11" s="5">
        <v>710</v>
      </c>
      <c r="J11" s="5">
        <v>11</v>
      </c>
      <c r="K11" s="5"/>
      <c r="L11" s="5">
        <v>7</v>
      </c>
      <c r="M11" s="5">
        <f t="shared" si="0"/>
        <v>728</v>
      </c>
      <c r="N11" s="5">
        <v>772</v>
      </c>
      <c r="O11" s="5">
        <f t="shared" si="1"/>
        <v>8168</v>
      </c>
      <c r="P11" s="5">
        <f>+C11-O11</f>
        <v>-5206</v>
      </c>
    </row>
    <row r="12" spans="1:16" ht="10.5">
      <c r="A12" s="4">
        <v>99</v>
      </c>
      <c r="B12" s="3" t="s">
        <v>3</v>
      </c>
      <c r="C12" s="5">
        <v>7827</v>
      </c>
      <c r="D12" s="5">
        <v>5507</v>
      </c>
      <c r="E12" s="5"/>
      <c r="F12" s="5"/>
      <c r="G12" s="5"/>
      <c r="H12" s="5"/>
      <c r="I12" s="5">
        <v>414</v>
      </c>
      <c r="J12" s="5"/>
      <c r="K12" s="5">
        <v>421</v>
      </c>
      <c r="L12" s="5">
        <v>14</v>
      </c>
      <c r="M12" s="5">
        <f t="shared" si="0"/>
        <v>849</v>
      </c>
      <c r="N12" s="5">
        <v>32</v>
      </c>
      <c r="O12" s="5">
        <f t="shared" si="1"/>
        <v>6388</v>
      </c>
      <c r="P12" s="5">
        <f>+C12-O12</f>
        <v>1439</v>
      </c>
    </row>
    <row r="13" spans="1:16" ht="10.5">
      <c r="A13" s="4">
        <v>107</v>
      </c>
      <c r="B13" s="3" t="s">
        <v>4</v>
      </c>
      <c r="C13" s="5">
        <v>8495</v>
      </c>
      <c r="D13" s="5">
        <v>6240</v>
      </c>
      <c r="E13" s="5"/>
      <c r="F13" s="5"/>
      <c r="G13" s="5"/>
      <c r="H13" s="5">
        <v>11</v>
      </c>
      <c r="I13" s="5">
        <v>1510</v>
      </c>
      <c r="J13" s="5">
        <v>48</v>
      </c>
      <c r="K13" s="5"/>
      <c r="L13" s="5">
        <v>9</v>
      </c>
      <c r="M13" s="5">
        <f t="shared" si="0"/>
        <v>1578</v>
      </c>
      <c r="N13" s="5">
        <v>9</v>
      </c>
      <c r="O13" s="5">
        <f t="shared" si="1"/>
        <v>7827</v>
      </c>
      <c r="P13" s="5">
        <f>+C13-O13</f>
        <v>668</v>
      </c>
    </row>
    <row r="14" spans="1:16" ht="10.5">
      <c r="A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ht="10.5">
      <c r="B15" s="3" t="s">
        <v>20</v>
      </c>
      <c r="C15" s="5">
        <f>SUM(C8:C13)</f>
        <v>36282</v>
      </c>
      <c r="D15" s="5">
        <f aca="true" t="shared" si="2" ref="D15:L15">SUM(D8:D13)</f>
        <v>32872</v>
      </c>
      <c r="E15" s="5">
        <f t="shared" si="2"/>
        <v>0</v>
      </c>
      <c r="F15" s="5">
        <f t="shared" si="2"/>
        <v>0</v>
      </c>
      <c r="G15" s="5">
        <f t="shared" si="2"/>
        <v>0</v>
      </c>
      <c r="H15" s="5">
        <f t="shared" si="2"/>
        <v>16</v>
      </c>
      <c r="I15" s="5">
        <f t="shared" si="2"/>
        <v>4841</v>
      </c>
      <c r="J15" s="5">
        <f t="shared" si="2"/>
        <v>132</v>
      </c>
      <c r="K15" s="5">
        <f t="shared" si="2"/>
        <v>467</v>
      </c>
      <c r="L15" s="5">
        <f t="shared" si="2"/>
        <v>54</v>
      </c>
      <c r="M15" s="5">
        <f>SUM(M8:M13)</f>
        <v>5510</v>
      </c>
      <c r="N15" s="5">
        <f>SUM(N8:N13)</f>
        <v>988</v>
      </c>
      <c r="O15" s="5">
        <f>SUM(O8:O13)</f>
        <v>39370</v>
      </c>
      <c r="P15" s="5">
        <f>SUM(P8:P13)</f>
        <v>-3088</v>
      </c>
    </row>
    <row r="17" spans="1:16" ht="10.5">
      <c r="A17" s="6">
        <v>62</v>
      </c>
      <c r="B17" s="7" t="s">
        <v>5</v>
      </c>
      <c r="C17" s="5">
        <v>0</v>
      </c>
      <c r="D17" s="5">
        <v>4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aca="true" t="shared" si="3" ref="O17:O22">+D17+M17+N17</f>
        <v>4</v>
      </c>
      <c r="P17" s="5">
        <f aca="true" t="shared" si="4" ref="P17:P22">+C17-O17</f>
        <v>-4</v>
      </c>
    </row>
    <row r="18" spans="1:16" ht="10.5">
      <c r="A18" s="6">
        <v>63</v>
      </c>
      <c r="B18" s="7" t="s">
        <v>39</v>
      </c>
      <c r="C18" s="5">
        <v>10</v>
      </c>
      <c r="D18" s="5">
        <v>21</v>
      </c>
      <c r="E18" s="5"/>
      <c r="F18" s="5"/>
      <c r="G18" s="5"/>
      <c r="H18" s="5"/>
      <c r="I18" s="5"/>
      <c r="J18" s="5">
        <v>13</v>
      </c>
      <c r="K18" s="5">
        <v>3</v>
      </c>
      <c r="L18" s="5"/>
      <c r="M18" s="5">
        <f>SUM(E18:L18)</f>
        <v>16</v>
      </c>
      <c r="N18" s="5"/>
      <c r="O18" s="5">
        <f t="shared" si="3"/>
        <v>37</v>
      </c>
      <c r="P18" s="5">
        <f t="shared" si="4"/>
        <v>-27</v>
      </c>
    </row>
    <row r="19" spans="1:16" ht="10.5">
      <c r="A19" s="6">
        <v>65</v>
      </c>
      <c r="B19" s="7" t="s">
        <v>6</v>
      </c>
      <c r="C19" s="5">
        <v>8</v>
      </c>
      <c r="D19" s="5">
        <v>25</v>
      </c>
      <c r="E19" s="5"/>
      <c r="F19" s="5"/>
      <c r="G19" s="5"/>
      <c r="H19" s="5"/>
      <c r="I19" s="5">
        <v>1</v>
      </c>
      <c r="J19" s="5">
        <v>4</v>
      </c>
      <c r="K19" s="5">
        <v>8</v>
      </c>
      <c r="L19" s="5"/>
      <c r="M19" s="5">
        <f>SUM(E19:L19)</f>
        <v>13</v>
      </c>
      <c r="N19" s="5"/>
      <c r="O19" s="5">
        <f t="shared" si="3"/>
        <v>38</v>
      </c>
      <c r="P19" s="5">
        <f t="shared" si="4"/>
        <v>-30</v>
      </c>
    </row>
    <row r="20" spans="1:16" ht="10.5">
      <c r="A20" s="6">
        <v>68</v>
      </c>
      <c r="B20" s="7" t="s">
        <v>7</v>
      </c>
      <c r="C20" s="5">
        <v>1</v>
      </c>
      <c r="D20" s="5">
        <v>4</v>
      </c>
      <c r="E20" s="5"/>
      <c r="F20" s="5"/>
      <c r="G20" s="5"/>
      <c r="H20" s="5"/>
      <c r="I20" s="5"/>
      <c r="J20" s="5"/>
      <c r="K20" s="5">
        <v>1</v>
      </c>
      <c r="L20" s="5"/>
      <c r="M20" s="5">
        <f>SUM(E20:L20)</f>
        <v>1</v>
      </c>
      <c r="N20" s="5"/>
      <c r="O20" s="5">
        <f t="shared" si="3"/>
        <v>5</v>
      </c>
      <c r="P20" s="5">
        <f t="shared" si="4"/>
        <v>-4</v>
      </c>
    </row>
    <row r="21" spans="1:16" ht="10.5">
      <c r="A21" s="6">
        <v>76</v>
      </c>
      <c r="B21" s="7" t="s">
        <v>38</v>
      </c>
      <c r="C21" s="5">
        <v>38</v>
      </c>
      <c r="D21" s="5">
        <v>35</v>
      </c>
      <c r="E21" s="5"/>
      <c r="F21" s="5"/>
      <c r="G21" s="5"/>
      <c r="H21" s="5"/>
      <c r="I21" s="5">
        <v>8</v>
      </c>
      <c r="J21" s="5">
        <v>16</v>
      </c>
      <c r="K21" s="5">
        <v>7</v>
      </c>
      <c r="L21" s="5"/>
      <c r="M21" s="5">
        <f>SUM(E21:L21)</f>
        <v>31</v>
      </c>
      <c r="N21" s="5"/>
      <c r="O21" s="5">
        <f t="shared" si="3"/>
        <v>66</v>
      </c>
      <c r="P21" s="5">
        <f t="shared" si="4"/>
        <v>-28</v>
      </c>
    </row>
    <row r="22" spans="1:16" ht="10.5">
      <c r="A22" s="6">
        <v>94</v>
      </c>
      <c r="B22" s="7" t="s">
        <v>8</v>
      </c>
      <c r="C22" s="5">
        <v>1</v>
      </c>
      <c r="D22" s="5">
        <v>0</v>
      </c>
      <c r="E22" s="5"/>
      <c r="F22" s="5"/>
      <c r="G22" s="5"/>
      <c r="H22" s="5"/>
      <c r="I22" s="5"/>
      <c r="J22" s="5">
        <v>1</v>
      </c>
      <c r="K22" s="5"/>
      <c r="L22" s="5"/>
      <c r="M22" s="5">
        <f>SUM(E22:L22)</f>
        <v>1</v>
      </c>
      <c r="N22" s="5"/>
      <c r="O22" s="5">
        <f t="shared" si="3"/>
        <v>1</v>
      </c>
      <c r="P22" s="5">
        <f t="shared" si="4"/>
        <v>0</v>
      </c>
    </row>
    <row r="23" spans="1:16" ht="10.5">
      <c r="A23" s="6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ht="10.5">
      <c r="B24" s="3" t="s">
        <v>21</v>
      </c>
      <c r="C24" s="5">
        <f>SUM(C17:C22)</f>
        <v>58</v>
      </c>
      <c r="D24" s="5">
        <f aca="true" t="shared" si="5" ref="D24:N24">SUM(D17:D22)</f>
        <v>89</v>
      </c>
      <c r="E24" s="5">
        <f t="shared" si="5"/>
        <v>0</v>
      </c>
      <c r="F24" s="5">
        <f t="shared" si="5"/>
        <v>0</v>
      </c>
      <c r="G24" s="5">
        <f t="shared" si="5"/>
        <v>0</v>
      </c>
      <c r="H24" s="5">
        <f t="shared" si="5"/>
        <v>0</v>
      </c>
      <c r="I24" s="5">
        <f t="shared" si="5"/>
        <v>9</v>
      </c>
      <c r="J24" s="5">
        <f t="shared" si="5"/>
        <v>34</v>
      </c>
      <c r="K24" s="5">
        <f t="shared" si="5"/>
        <v>19</v>
      </c>
      <c r="L24" s="5">
        <f t="shared" si="5"/>
        <v>0</v>
      </c>
      <c r="M24" s="5">
        <f t="shared" si="5"/>
        <v>62</v>
      </c>
      <c r="N24" s="5">
        <f t="shared" si="5"/>
        <v>0</v>
      </c>
      <c r="O24" s="5">
        <f>SUM(O17:O22)</f>
        <v>151</v>
      </c>
      <c r="P24" s="5">
        <f>SUM(P17:P22)</f>
        <v>-93</v>
      </c>
    </row>
    <row r="25" spans="3:16" ht="10.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s="11" customFormat="1" ht="11.25" thickBot="1">
      <c r="A26" s="8"/>
      <c r="B26" s="9" t="s">
        <v>22</v>
      </c>
      <c r="C26" s="10">
        <f>+C15+C24</f>
        <v>36340</v>
      </c>
      <c r="D26" s="10">
        <f aca="true" t="shared" si="6" ref="D26:N26">+D15+D24</f>
        <v>32961</v>
      </c>
      <c r="E26" s="10">
        <f t="shared" si="6"/>
        <v>0</v>
      </c>
      <c r="F26" s="10">
        <f t="shared" si="6"/>
        <v>0</v>
      </c>
      <c r="G26" s="10">
        <f t="shared" si="6"/>
        <v>0</v>
      </c>
      <c r="H26" s="10">
        <f t="shared" si="6"/>
        <v>16</v>
      </c>
      <c r="I26" s="10">
        <f t="shared" si="6"/>
        <v>4850</v>
      </c>
      <c r="J26" s="10">
        <f t="shared" si="6"/>
        <v>166</v>
      </c>
      <c r="K26" s="10">
        <f t="shared" si="6"/>
        <v>486</v>
      </c>
      <c r="L26" s="10">
        <f t="shared" si="6"/>
        <v>54</v>
      </c>
      <c r="M26" s="10">
        <f t="shared" si="6"/>
        <v>5572</v>
      </c>
      <c r="N26" s="10">
        <f t="shared" si="6"/>
        <v>988</v>
      </c>
      <c r="O26" s="10">
        <f>+O15+O24</f>
        <v>39521</v>
      </c>
      <c r="P26" s="10">
        <f>+P15+P24</f>
        <v>-3181</v>
      </c>
    </row>
    <row r="27" spans="1:16" s="11" customFormat="1" ht="10.5">
      <c r="A27" s="11" t="str">
        <f>+diciembre!A27</f>
        <v>Fuente: Superintendencia de Salud, Archivos Maestros de Beneficiarios, Contratos y Cotizaciones. </v>
      </c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="11" customFormat="1" ht="10.5">
      <c r="A28" s="11" t="s">
        <v>23</v>
      </c>
    </row>
    <row r="29" s="11" customFormat="1" ht="10.5">
      <c r="A29" s="11" t="s">
        <v>24</v>
      </c>
    </row>
    <row r="30" spans="1:2" s="11" customFormat="1" ht="10.5">
      <c r="A30" s="3" t="s">
        <v>25</v>
      </c>
      <c r="B30" s="3"/>
    </row>
    <row r="31" ht="10.5">
      <c r="A31" s="3" t="s">
        <v>26</v>
      </c>
    </row>
    <row r="32" ht="10.5">
      <c r="A32" s="3" t="s">
        <v>27</v>
      </c>
    </row>
    <row r="33" ht="10.5">
      <c r="A33" s="3" t="s">
        <v>28</v>
      </c>
    </row>
    <row r="34" ht="10.5">
      <c r="A34" s="3" t="s">
        <v>29</v>
      </c>
    </row>
    <row r="35" ht="10.5">
      <c r="A35" s="3" t="s">
        <v>30</v>
      </c>
    </row>
    <row r="36" ht="10.5">
      <c r="A36" s="3" t="s">
        <v>31</v>
      </c>
    </row>
    <row r="37" ht="10.5">
      <c r="A37" s="3" t="s">
        <v>32</v>
      </c>
    </row>
    <row r="38" ht="10.5">
      <c r="A38" s="3" t="s">
        <v>33</v>
      </c>
    </row>
    <row r="39" ht="10.5">
      <c r="A39" s="3" t="s">
        <v>34</v>
      </c>
    </row>
    <row r="40" ht="10.5">
      <c r="A40" s="3" t="s">
        <v>35</v>
      </c>
    </row>
    <row r="41" ht="10.5">
      <c r="A41" s="3" t="s">
        <v>52</v>
      </c>
    </row>
    <row r="42" ht="10.5">
      <c r="A42" s="3" t="s">
        <v>53</v>
      </c>
    </row>
  </sheetData>
  <sheetProtection/>
  <mergeCells count="19">
    <mergeCell ref="M5:M7"/>
    <mergeCell ref="N5:N7"/>
    <mergeCell ref="O5:O7"/>
    <mergeCell ref="P5:P7"/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J6:J7"/>
    <mergeCell ref="K6:K7"/>
    <mergeCell ref="L6:L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2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30.710937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30" t="s">
        <v>48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3.5">
      <c r="A3" s="30" t="s">
        <v>55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5" spans="1:16" ht="10.5">
      <c r="A5" s="25"/>
      <c r="B5" s="25"/>
      <c r="C5" s="25"/>
      <c r="D5" s="25"/>
      <c r="E5" s="31" t="s">
        <v>11</v>
      </c>
      <c r="F5" s="31"/>
      <c r="G5" s="31"/>
      <c r="H5" s="31"/>
      <c r="I5" s="31"/>
      <c r="J5" s="31"/>
      <c r="K5" s="31"/>
      <c r="L5" s="31"/>
      <c r="M5" s="32" t="s">
        <v>11</v>
      </c>
      <c r="N5" s="32" t="s">
        <v>37</v>
      </c>
      <c r="O5" s="32" t="s">
        <v>50</v>
      </c>
      <c r="P5" s="32" t="s">
        <v>51</v>
      </c>
    </row>
    <row r="6" spans="1:16" ht="10.5" customHeight="1">
      <c r="A6" s="28" t="s">
        <v>0</v>
      </c>
      <c r="B6" s="28" t="s">
        <v>9</v>
      </c>
      <c r="C6" s="28" t="s">
        <v>10</v>
      </c>
      <c r="D6" s="28" t="s">
        <v>36</v>
      </c>
      <c r="E6" s="28" t="s">
        <v>12</v>
      </c>
      <c r="F6" s="28" t="s">
        <v>13</v>
      </c>
      <c r="G6" s="28" t="s">
        <v>14</v>
      </c>
      <c r="H6" s="28" t="s">
        <v>15</v>
      </c>
      <c r="I6" s="28" t="s">
        <v>17</v>
      </c>
      <c r="J6" s="28" t="s">
        <v>16</v>
      </c>
      <c r="K6" s="28" t="s">
        <v>18</v>
      </c>
      <c r="L6" s="28" t="s">
        <v>19</v>
      </c>
      <c r="M6" s="28"/>
      <c r="N6" s="28"/>
      <c r="O6" s="28"/>
      <c r="P6" s="28"/>
    </row>
    <row r="7" spans="1:16" ht="11.25" thickBo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ht="10.5">
      <c r="A8" s="4">
        <v>67</v>
      </c>
      <c r="B8" s="3" t="s">
        <v>1</v>
      </c>
      <c r="C8" s="5">
        <v>4226</v>
      </c>
      <c r="D8" s="5">
        <v>3266</v>
      </c>
      <c r="E8" s="5"/>
      <c r="F8" s="5"/>
      <c r="G8" s="5"/>
      <c r="H8" s="5">
        <v>2</v>
      </c>
      <c r="I8" s="5">
        <v>735</v>
      </c>
      <c r="J8" s="5">
        <v>50</v>
      </c>
      <c r="K8" s="5">
        <v>0</v>
      </c>
      <c r="L8" s="5">
        <v>15</v>
      </c>
      <c r="M8" s="5">
        <f>SUM(E8:L8)</f>
        <v>802</v>
      </c>
      <c r="N8" s="5">
        <v>192</v>
      </c>
      <c r="O8" s="5">
        <f>+D8+M8+N8</f>
        <v>4260</v>
      </c>
      <c r="P8" s="5">
        <f>+C8-O8</f>
        <v>-34</v>
      </c>
    </row>
    <row r="9" spans="1:16" ht="10.5">
      <c r="A9" s="4">
        <v>78</v>
      </c>
      <c r="B9" s="3" t="s">
        <v>40</v>
      </c>
      <c r="C9" s="5">
        <v>3148</v>
      </c>
      <c r="D9" s="5">
        <v>4630</v>
      </c>
      <c r="E9" s="5"/>
      <c r="F9" s="5"/>
      <c r="G9" s="5"/>
      <c r="H9" s="5">
        <v>3</v>
      </c>
      <c r="I9" s="5">
        <v>1279</v>
      </c>
      <c r="J9" s="5">
        <v>25</v>
      </c>
      <c r="K9" s="5">
        <v>0</v>
      </c>
      <c r="L9" s="5">
        <v>12</v>
      </c>
      <c r="M9" s="5">
        <f aca="true" t="shared" si="0" ref="M9:M26">SUM(E9:L9)</f>
        <v>1319</v>
      </c>
      <c r="N9" s="5"/>
      <c r="O9" s="5">
        <f>+D9+M9+N9</f>
        <v>5949</v>
      </c>
      <c r="P9" s="5">
        <f>+C9-O9</f>
        <v>-2801</v>
      </c>
    </row>
    <row r="10" spans="1:16" ht="10.5">
      <c r="A10" s="4">
        <v>80</v>
      </c>
      <c r="B10" s="3" t="s">
        <v>2</v>
      </c>
      <c r="C10" s="5">
        <v>668</v>
      </c>
      <c r="D10" s="5">
        <v>427</v>
      </c>
      <c r="E10" s="5"/>
      <c r="F10" s="5"/>
      <c r="G10" s="5"/>
      <c r="H10" s="5"/>
      <c r="I10" s="5">
        <v>120</v>
      </c>
      <c r="J10" s="5"/>
      <c r="K10" s="5">
        <v>77</v>
      </c>
      <c r="L10" s="5">
        <v>2</v>
      </c>
      <c r="M10" s="5">
        <f t="shared" si="0"/>
        <v>199</v>
      </c>
      <c r="N10" s="5">
        <v>5</v>
      </c>
      <c r="O10" s="5">
        <f>+D10+M10+N10</f>
        <v>631</v>
      </c>
      <c r="P10" s="5">
        <f>+C10-O10</f>
        <v>37</v>
      </c>
    </row>
    <row r="11" spans="1:16" ht="10.5">
      <c r="A11" s="6">
        <v>81</v>
      </c>
      <c r="B11" s="7" t="s">
        <v>54</v>
      </c>
      <c r="C11" s="5">
        <v>2133</v>
      </c>
      <c r="D11" s="5">
        <v>2548</v>
      </c>
      <c r="E11" s="5"/>
      <c r="F11" s="5"/>
      <c r="G11" s="5"/>
      <c r="H11" s="5"/>
      <c r="I11" s="5">
        <v>5136</v>
      </c>
      <c r="J11" s="5">
        <v>11</v>
      </c>
      <c r="K11" s="5"/>
      <c r="L11" s="5">
        <v>6</v>
      </c>
      <c r="M11" s="5">
        <f t="shared" si="0"/>
        <v>5153</v>
      </c>
      <c r="N11" s="5">
        <v>540</v>
      </c>
      <c r="O11" s="5">
        <f>+D11+M11+N11</f>
        <v>8241</v>
      </c>
      <c r="P11" s="5">
        <f>+C11-O11</f>
        <v>-6108</v>
      </c>
    </row>
    <row r="12" spans="1:16" ht="10.5">
      <c r="A12" s="4">
        <v>99</v>
      </c>
      <c r="B12" s="3" t="s">
        <v>3</v>
      </c>
      <c r="C12" s="5">
        <v>4163</v>
      </c>
      <c r="D12" s="5">
        <v>2639</v>
      </c>
      <c r="E12" s="5"/>
      <c r="F12" s="5"/>
      <c r="G12" s="5"/>
      <c r="H12" s="5"/>
      <c r="I12" s="5">
        <v>519</v>
      </c>
      <c r="J12" s="5">
        <v>0</v>
      </c>
      <c r="K12" s="5">
        <v>597</v>
      </c>
      <c r="L12" s="5">
        <v>18</v>
      </c>
      <c r="M12" s="5">
        <f t="shared" si="0"/>
        <v>1134</v>
      </c>
      <c r="N12" s="5">
        <v>31</v>
      </c>
      <c r="O12" s="5">
        <f>+D12+M12+N12</f>
        <v>3804</v>
      </c>
      <c r="P12" s="5">
        <f>+C12-O12</f>
        <v>359</v>
      </c>
    </row>
    <row r="13" spans="1:16" ht="10.5">
      <c r="A13" s="4">
        <v>107</v>
      </c>
      <c r="B13" s="3" t="s">
        <v>4</v>
      </c>
      <c r="C13" s="5">
        <v>4584</v>
      </c>
      <c r="D13" s="5">
        <v>3660</v>
      </c>
      <c r="E13" s="5"/>
      <c r="F13" s="5"/>
      <c r="G13" s="5"/>
      <c r="H13" s="5">
        <v>4</v>
      </c>
      <c r="I13" s="5">
        <v>1696</v>
      </c>
      <c r="J13" s="5">
        <v>62</v>
      </c>
      <c r="K13" s="5"/>
      <c r="L13" s="5">
        <v>22</v>
      </c>
      <c r="M13" s="5">
        <f t="shared" si="0"/>
        <v>1784</v>
      </c>
      <c r="N13" s="5">
        <v>17</v>
      </c>
      <c r="O13" s="5">
        <f>+D13+M13+N13</f>
        <v>5461</v>
      </c>
      <c r="P13" s="5">
        <f>+C13-O13</f>
        <v>-877</v>
      </c>
    </row>
    <row r="14" spans="1:16" ht="10.5">
      <c r="A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ht="10.5">
      <c r="B15" s="3" t="s">
        <v>20</v>
      </c>
      <c r="C15" s="5">
        <f aca="true" t="shared" si="1" ref="C15:L15">SUM(C8:C13)</f>
        <v>18922</v>
      </c>
      <c r="D15" s="5">
        <f t="shared" si="1"/>
        <v>17170</v>
      </c>
      <c r="E15" s="5">
        <f t="shared" si="1"/>
        <v>0</v>
      </c>
      <c r="F15" s="5">
        <f t="shared" si="1"/>
        <v>0</v>
      </c>
      <c r="G15" s="5">
        <f t="shared" si="1"/>
        <v>0</v>
      </c>
      <c r="H15" s="5">
        <f t="shared" si="1"/>
        <v>9</v>
      </c>
      <c r="I15" s="5">
        <f t="shared" si="1"/>
        <v>9485</v>
      </c>
      <c r="J15" s="5">
        <f t="shared" si="1"/>
        <v>148</v>
      </c>
      <c r="K15" s="5">
        <f t="shared" si="1"/>
        <v>674</v>
      </c>
      <c r="L15" s="5">
        <f t="shared" si="1"/>
        <v>75</v>
      </c>
      <c r="M15" s="5">
        <f t="shared" si="0"/>
        <v>10391</v>
      </c>
      <c r="N15" s="5">
        <f>SUM(N8:N13)</f>
        <v>785</v>
      </c>
      <c r="O15" s="5">
        <f>SUM(O8:O13)</f>
        <v>28346</v>
      </c>
      <c r="P15" s="5">
        <f>SUM(P8:P13)</f>
        <v>-9424</v>
      </c>
    </row>
    <row r="17" spans="1:16" ht="10.5">
      <c r="A17" s="6">
        <v>62</v>
      </c>
      <c r="B17" s="7" t="s">
        <v>5</v>
      </c>
      <c r="C17" s="5"/>
      <c r="D17" s="5">
        <v>6</v>
      </c>
      <c r="E17" s="5"/>
      <c r="F17" s="5"/>
      <c r="G17" s="5"/>
      <c r="H17" s="5"/>
      <c r="I17" s="5"/>
      <c r="J17" s="5"/>
      <c r="K17" s="5"/>
      <c r="L17" s="5"/>
      <c r="M17" s="5">
        <f t="shared" si="0"/>
        <v>0</v>
      </c>
      <c r="N17" s="5"/>
      <c r="O17" s="5">
        <f aca="true" t="shared" si="2" ref="O17:O22">+D17+M17+N17</f>
        <v>6</v>
      </c>
      <c r="P17" s="5">
        <f aca="true" t="shared" si="3" ref="P17:P22">+C17-O17</f>
        <v>-6</v>
      </c>
    </row>
    <row r="18" spans="1:16" ht="10.5">
      <c r="A18" s="6">
        <v>63</v>
      </c>
      <c r="B18" s="7" t="s">
        <v>39</v>
      </c>
      <c r="C18" s="5">
        <v>9</v>
      </c>
      <c r="D18" s="5">
        <v>15</v>
      </c>
      <c r="E18" s="5"/>
      <c r="F18" s="5"/>
      <c r="G18" s="5"/>
      <c r="H18" s="5"/>
      <c r="I18" s="5"/>
      <c r="J18" s="5">
        <v>9</v>
      </c>
      <c r="K18" s="5"/>
      <c r="L18" s="5"/>
      <c r="M18" s="5">
        <f t="shared" si="0"/>
        <v>9</v>
      </c>
      <c r="N18" s="5"/>
      <c r="O18" s="5">
        <f t="shared" si="2"/>
        <v>24</v>
      </c>
      <c r="P18" s="5">
        <f t="shared" si="3"/>
        <v>-15</v>
      </c>
    </row>
    <row r="19" spans="1:16" ht="10.5">
      <c r="A19" s="6">
        <v>65</v>
      </c>
      <c r="B19" s="7" t="s">
        <v>6</v>
      </c>
      <c r="C19" s="5">
        <v>15</v>
      </c>
      <c r="D19" s="5">
        <v>39</v>
      </c>
      <c r="E19" s="5"/>
      <c r="F19" s="5"/>
      <c r="G19" s="5"/>
      <c r="H19" s="5"/>
      <c r="I19" s="5">
        <v>18</v>
      </c>
      <c r="J19" s="5">
        <v>7</v>
      </c>
      <c r="K19" s="5">
        <v>53</v>
      </c>
      <c r="L19" s="5"/>
      <c r="M19" s="5">
        <f t="shared" si="0"/>
        <v>78</v>
      </c>
      <c r="N19" s="5"/>
      <c r="O19" s="5">
        <f t="shared" si="2"/>
        <v>117</v>
      </c>
      <c r="P19" s="5">
        <f>+C19-O19</f>
        <v>-102</v>
      </c>
    </row>
    <row r="20" spans="1:16" ht="10.5">
      <c r="A20" s="6">
        <v>68</v>
      </c>
      <c r="B20" s="7" t="s">
        <v>7</v>
      </c>
      <c r="C20" s="5">
        <v>2</v>
      </c>
      <c r="D20" s="5">
        <v>2</v>
      </c>
      <c r="E20" s="5"/>
      <c r="F20" s="5"/>
      <c r="G20" s="5"/>
      <c r="H20" s="5"/>
      <c r="I20" s="5"/>
      <c r="J20" s="5"/>
      <c r="K20" s="5"/>
      <c r="L20" s="5"/>
      <c r="M20" s="5">
        <f t="shared" si="0"/>
        <v>0</v>
      </c>
      <c r="N20" s="5"/>
      <c r="O20" s="5">
        <f t="shared" si="2"/>
        <v>2</v>
      </c>
      <c r="P20" s="5">
        <f t="shared" si="3"/>
        <v>0</v>
      </c>
    </row>
    <row r="21" spans="1:16" ht="10.5">
      <c r="A21" s="6">
        <v>76</v>
      </c>
      <c r="B21" s="7" t="s">
        <v>38</v>
      </c>
      <c r="C21" s="5">
        <v>72</v>
      </c>
      <c r="D21" s="5">
        <v>44</v>
      </c>
      <c r="E21" s="5"/>
      <c r="F21" s="5"/>
      <c r="G21" s="5"/>
      <c r="H21" s="5"/>
      <c r="I21" s="5">
        <v>12</v>
      </c>
      <c r="J21" s="5">
        <v>18</v>
      </c>
      <c r="K21" s="5">
        <v>18</v>
      </c>
      <c r="L21" s="5"/>
      <c r="M21" s="5">
        <f t="shared" si="0"/>
        <v>48</v>
      </c>
      <c r="N21" s="5"/>
      <c r="O21" s="5">
        <f t="shared" si="2"/>
        <v>92</v>
      </c>
      <c r="P21" s="5">
        <f t="shared" si="3"/>
        <v>-20</v>
      </c>
    </row>
    <row r="22" spans="1:16" ht="10.5">
      <c r="A22" s="6">
        <v>94</v>
      </c>
      <c r="B22" s="7" t="s">
        <v>8</v>
      </c>
      <c r="C22" s="5">
        <v>3</v>
      </c>
      <c r="D22" s="5">
        <v>0</v>
      </c>
      <c r="E22" s="5"/>
      <c r="F22" s="5"/>
      <c r="G22" s="5"/>
      <c r="H22" s="5"/>
      <c r="I22" s="5"/>
      <c r="J22" s="5"/>
      <c r="K22" s="5">
        <v>2</v>
      </c>
      <c r="L22" s="5"/>
      <c r="M22" s="5">
        <f t="shared" si="0"/>
        <v>2</v>
      </c>
      <c r="N22" s="5"/>
      <c r="O22" s="5">
        <f t="shared" si="2"/>
        <v>2</v>
      </c>
      <c r="P22" s="5">
        <f t="shared" si="3"/>
        <v>1</v>
      </c>
    </row>
    <row r="23" spans="1:16" ht="10.5">
      <c r="A23" s="6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ht="10.5">
      <c r="B24" s="3" t="s">
        <v>21</v>
      </c>
      <c r="C24" s="5">
        <f>SUM(C17:C22)</f>
        <v>101</v>
      </c>
      <c r="D24" s="5">
        <f aca="true" t="shared" si="4" ref="D24:L24">SUM(D17:D22)</f>
        <v>106</v>
      </c>
      <c r="E24" s="5">
        <f t="shared" si="4"/>
        <v>0</v>
      </c>
      <c r="F24" s="5">
        <f t="shared" si="4"/>
        <v>0</v>
      </c>
      <c r="G24" s="5">
        <f t="shared" si="4"/>
        <v>0</v>
      </c>
      <c r="H24" s="5">
        <f t="shared" si="4"/>
        <v>0</v>
      </c>
      <c r="I24" s="5">
        <f t="shared" si="4"/>
        <v>30</v>
      </c>
      <c r="J24" s="5">
        <f t="shared" si="4"/>
        <v>34</v>
      </c>
      <c r="K24" s="5">
        <f t="shared" si="4"/>
        <v>73</v>
      </c>
      <c r="L24" s="5">
        <f t="shared" si="4"/>
        <v>0</v>
      </c>
      <c r="M24" s="5">
        <f t="shared" si="0"/>
        <v>137</v>
      </c>
      <c r="N24" s="5">
        <f>SUM(N17:N22)</f>
        <v>0</v>
      </c>
      <c r="O24" s="5">
        <f>SUM(O17:O22)</f>
        <v>243</v>
      </c>
      <c r="P24" s="5">
        <f>SUM(P17:P22)</f>
        <v>-142</v>
      </c>
    </row>
    <row r="25" spans="3:16" ht="10.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s="11" customFormat="1" ht="11.25" thickBot="1">
      <c r="A26" s="8"/>
      <c r="B26" s="9" t="s">
        <v>22</v>
      </c>
      <c r="C26" s="10">
        <f>+C15+C24</f>
        <v>19023</v>
      </c>
      <c r="D26" s="10">
        <f aca="true" t="shared" si="5" ref="D26:L26">+D15+D24</f>
        <v>17276</v>
      </c>
      <c r="E26" s="10">
        <f t="shared" si="5"/>
        <v>0</v>
      </c>
      <c r="F26" s="10">
        <f t="shared" si="5"/>
        <v>0</v>
      </c>
      <c r="G26" s="10">
        <f t="shared" si="5"/>
        <v>0</v>
      </c>
      <c r="H26" s="10">
        <f t="shared" si="5"/>
        <v>9</v>
      </c>
      <c r="I26" s="10">
        <f t="shared" si="5"/>
        <v>9515</v>
      </c>
      <c r="J26" s="10">
        <f t="shared" si="5"/>
        <v>182</v>
      </c>
      <c r="K26" s="10">
        <f t="shared" si="5"/>
        <v>747</v>
      </c>
      <c r="L26" s="10">
        <f t="shared" si="5"/>
        <v>75</v>
      </c>
      <c r="M26" s="10">
        <f t="shared" si="0"/>
        <v>10528</v>
      </c>
      <c r="N26" s="10">
        <f>+N15+N24</f>
        <v>785</v>
      </c>
      <c r="O26" s="10">
        <f>+O15+O24</f>
        <v>28589</v>
      </c>
      <c r="P26" s="10">
        <f>+P15+P24</f>
        <v>-9566</v>
      </c>
    </row>
    <row r="27" spans="1:16" s="11" customFormat="1" ht="10.5">
      <c r="A27" s="14" t="s">
        <v>47</v>
      </c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="11" customFormat="1" ht="10.5">
      <c r="A28" s="11" t="s">
        <v>23</v>
      </c>
    </row>
    <row r="29" s="11" customFormat="1" ht="10.5">
      <c r="A29" s="11" t="s">
        <v>24</v>
      </c>
    </row>
    <row r="30" spans="1:2" s="11" customFormat="1" ht="10.5">
      <c r="A30" s="3" t="s">
        <v>25</v>
      </c>
      <c r="B30" s="3"/>
    </row>
    <row r="31" ht="10.5">
      <c r="A31" s="3" t="s">
        <v>26</v>
      </c>
    </row>
    <row r="32" ht="10.5">
      <c r="A32" s="3" t="s">
        <v>27</v>
      </c>
    </row>
    <row r="33" ht="10.5">
      <c r="A33" s="3" t="s">
        <v>28</v>
      </c>
    </row>
    <row r="34" ht="10.5">
      <c r="A34" s="3" t="s">
        <v>29</v>
      </c>
    </row>
    <row r="35" ht="10.5">
      <c r="A35" s="3" t="s">
        <v>30</v>
      </c>
    </row>
    <row r="36" ht="10.5">
      <c r="A36" s="3" t="s">
        <v>31</v>
      </c>
    </row>
    <row r="37" ht="10.5">
      <c r="A37" s="3" t="s">
        <v>32</v>
      </c>
    </row>
    <row r="38" ht="10.5">
      <c r="A38" s="3" t="s">
        <v>33</v>
      </c>
    </row>
    <row r="39" ht="10.5">
      <c r="A39" s="3" t="s">
        <v>34</v>
      </c>
    </row>
    <row r="40" ht="10.5">
      <c r="A40" s="3" t="s">
        <v>35</v>
      </c>
    </row>
    <row r="41" ht="10.5">
      <c r="A41" s="3" t="s">
        <v>52</v>
      </c>
    </row>
    <row r="42" ht="10.5">
      <c r="A42" s="3" t="s">
        <v>53</v>
      </c>
    </row>
  </sheetData>
  <sheetProtection/>
  <mergeCells count="19">
    <mergeCell ref="A6:A7"/>
    <mergeCell ref="B6:B7"/>
    <mergeCell ref="C6:C7"/>
    <mergeCell ref="D6:D7"/>
    <mergeCell ref="I6:I7"/>
    <mergeCell ref="E6:E7"/>
    <mergeCell ref="F6:F7"/>
    <mergeCell ref="G6:G7"/>
    <mergeCell ref="H6:H7"/>
    <mergeCell ref="A2:P2"/>
    <mergeCell ref="A3:P3"/>
    <mergeCell ref="J6:J7"/>
    <mergeCell ref="K6:K7"/>
    <mergeCell ref="L6:L7"/>
    <mergeCell ref="E5:L5"/>
    <mergeCell ref="M5:M7"/>
    <mergeCell ref="N5:N7"/>
    <mergeCell ref="O5:O7"/>
    <mergeCell ref="P5:P7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30.710937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30" t="s">
        <v>48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3.5">
      <c r="A3" s="30" t="s">
        <v>66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5" spans="1:16" ht="10.5">
      <c r="A5" s="25"/>
      <c r="B5" s="25"/>
      <c r="C5" s="25"/>
      <c r="D5" s="25"/>
      <c r="E5" s="31" t="s">
        <v>11</v>
      </c>
      <c r="F5" s="31"/>
      <c r="G5" s="31"/>
      <c r="H5" s="31"/>
      <c r="I5" s="31"/>
      <c r="J5" s="31"/>
      <c r="K5" s="31"/>
      <c r="L5" s="31"/>
      <c r="M5" s="32" t="s">
        <v>11</v>
      </c>
      <c r="N5" s="32" t="s">
        <v>37</v>
      </c>
      <c r="O5" s="32" t="s">
        <v>50</v>
      </c>
      <c r="P5" s="32" t="s">
        <v>51</v>
      </c>
    </row>
    <row r="6" spans="1:16" ht="10.5" customHeight="1">
      <c r="A6" s="28" t="s">
        <v>0</v>
      </c>
      <c r="B6" s="28" t="s">
        <v>9</v>
      </c>
      <c r="C6" s="28" t="s">
        <v>10</v>
      </c>
      <c r="D6" s="28" t="s">
        <v>36</v>
      </c>
      <c r="E6" s="28" t="s">
        <v>12</v>
      </c>
      <c r="F6" s="28" t="s">
        <v>13</v>
      </c>
      <c r="G6" s="28" t="s">
        <v>14</v>
      </c>
      <c r="H6" s="28" t="s">
        <v>15</v>
      </c>
      <c r="I6" s="28" t="s">
        <v>17</v>
      </c>
      <c r="J6" s="28" t="s">
        <v>16</v>
      </c>
      <c r="K6" s="28" t="s">
        <v>18</v>
      </c>
      <c r="L6" s="28" t="s">
        <v>19</v>
      </c>
      <c r="M6" s="28"/>
      <c r="N6" s="28"/>
      <c r="O6" s="28"/>
      <c r="P6" s="28"/>
    </row>
    <row r="7" spans="1:16" ht="13.5" customHeight="1" thickBo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ht="10.5">
      <c r="A8" s="4">
        <v>67</v>
      </c>
      <c r="B8" s="3" t="s">
        <v>1</v>
      </c>
      <c r="C8" s="5">
        <v>6007</v>
      </c>
      <c r="D8" s="5">
        <v>3503</v>
      </c>
      <c r="E8" s="5"/>
      <c r="F8" s="5"/>
      <c r="G8" s="5"/>
      <c r="H8" s="5">
        <v>2</v>
      </c>
      <c r="I8" s="5">
        <v>986</v>
      </c>
      <c r="J8" s="5">
        <v>73</v>
      </c>
      <c r="K8" s="5"/>
      <c r="L8" s="5">
        <v>31</v>
      </c>
      <c r="M8" s="5">
        <f aca="true" t="shared" si="0" ref="M8:M13">SUM(E8:L8)</f>
        <v>1092</v>
      </c>
      <c r="N8" s="5">
        <v>207</v>
      </c>
      <c r="O8" s="5">
        <f>D8+M8+N8</f>
        <v>4802</v>
      </c>
      <c r="P8" s="5">
        <f aca="true" t="shared" si="1" ref="P8:P13">+C8-O8</f>
        <v>1205</v>
      </c>
    </row>
    <row r="9" spans="1:16" ht="10.5">
      <c r="A9" s="4">
        <v>78</v>
      </c>
      <c r="B9" s="3" t="s">
        <v>40</v>
      </c>
      <c r="C9" s="5">
        <v>7919</v>
      </c>
      <c r="D9" s="5">
        <v>5022</v>
      </c>
      <c r="E9" s="5"/>
      <c r="F9" s="5"/>
      <c r="G9" s="5"/>
      <c r="H9" s="5">
        <v>2</v>
      </c>
      <c r="I9" s="5">
        <v>1272</v>
      </c>
      <c r="J9" s="5">
        <v>23</v>
      </c>
      <c r="K9" s="5"/>
      <c r="L9" s="5">
        <v>19</v>
      </c>
      <c r="M9" s="5">
        <f t="shared" si="0"/>
        <v>1316</v>
      </c>
      <c r="N9" s="5"/>
      <c r="O9" s="5">
        <f>D9+M9+N9</f>
        <v>6338</v>
      </c>
      <c r="P9" s="5">
        <f t="shared" si="1"/>
        <v>1581</v>
      </c>
    </row>
    <row r="10" spans="1:16" ht="10.5">
      <c r="A10" s="4">
        <v>80</v>
      </c>
      <c r="B10" s="3" t="s">
        <v>2</v>
      </c>
      <c r="C10" s="5">
        <v>845</v>
      </c>
      <c r="D10" s="5">
        <v>560</v>
      </c>
      <c r="E10" s="5"/>
      <c r="F10" s="5"/>
      <c r="G10" s="5"/>
      <c r="H10" s="5">
        <v>0</v>
      </c>
      <c r="I10" s="5">
        <v>140</v>
      </c>
      <c r="J10" s="5"/>
      <c r="K10" s="5">
        <v>43</v>
      </c>
      <c r="L10" s="5">
        <v>4</v>
      </c>
      <c r="M10" s="5">
        <f t="shared" si="0"/>
        <v>187</v>
      </c>
      <c r="N10" s="5">
        <v>3</v>
      </c>
      <c r="O10" s="5">
        <f>D10+M10+N10</f>
        <v>750</v>
      </c>
      <c r="P10" s="5">
        <f t="shared" si="1"/>
        <v>95</v>
      </c>
    </row>
    <row r="11" spans="1:16" ht="10.5">
      <c r="A11" s="6">
        <v>81</v>
      </c>
      <c r="B11" s="7" t="s">
        <v>54</v>
      </c>
      <c r="C11" s="5">
        <v>4111</v>
      </c>
      <c r="D11" s="5">
        <v>2927</v>
      </c>
      <c r="E11" s="5"/>
      <c r="F11" s="5"/>
      <c r="G11" s="5"/>
      <c r="H11" s="5">
        <v>3</v>
      </c>
      <c r="I11" s="5">
        <v>195</v>
      </c>
      <c r="J11" s="5">
        <v>19</v>
      </c>
      <c r="K11" s="5"/>
      <c r="L11" s="5">
        <v>7</v>
      </c>
      <c r="M11" s="5">
        <f t="shared" si="0"/>
        <v>224</v>
      </c>
      <c r="N11" s="5">
        <v>600</v>
      </c>
      <c r="O11" s="5">
        <f>+D11+M11+N11</f>
        <v>3751</v>
      </c>
      <c r="P11" s="5">
        <f t="shared" si="1"/>
        <v>360</v>
      </c>
    </row>
    <row r="12" spans="1:16" ht="10.5">
      <c r="A12" s="4">
        <v>99</v>
      </c>
      <c r="B12" s="3" t="s">
        <v>3</v>
      </c>
      <c r="C12" s="5">
        <v>5377</v>
      </c>
      <c r="D12" s="5">
        <v>3034</v>
      </c>
      <c r="E12" s="5"/>
      <c r="F12" s="5"/>
      <c r="G12" s="5"/>
      <c r="H12" s="5">
        <v>0</v>
      </c>
      <c r="I12" s="5">
        <v>533</v>
      </c>
      <c r="J12" s="5">
        <v>0</v>
      </c>
      <c r="K12" s="5">
        <v>589</v>
      </c>
      <c r="L12" s="5">
        <v>20</v>
      </c>
      <c r="M12" s="5">
        <f t="shared" si="0"/>
        <v>1142</v>
      </c>
      <c r="N12" s="5">
        <v>26</v>
      </c>
      <c r="O12" s="5">
        <f>D12+M12+N12</f>
        <v>4202</v>
      </c>
      <c r="P12" s="5">
        <f t="shared" si="1"/>
        <v>1175</v>
      </c>
    </row>
    <row r="13" spans="1:16" ht="10.5">
      <c r="A13" s="4">
        <v>107</v>
      </c>
      <c r="B13" s="3" t="s">
        <v>4</v>
      </c>
      <c r="C13" s="5">
        <v>7073</v>
      </c>
      <c r="D13" s="5">
        <v>4358</v>
      </c>
      <c r="E13" s="5"/>
      <c r="F13" s="5"/>
      <c r="G13" s="5"/>
      <c r="H13" s="5">
        <v>2</v>
      </c>
      <c r="I13" s="5">
        <v>1809</v>
      </c>
      <c r="J13" s="5">
        <v>70</v>
      </c>
      <c r="K13" s="5"/>
      <c r="L13" s="5">
        <v>13</v>
      </c>
      <c r="M13" s="5">
        <f t="shared" si="0"/>
        <v>1894</v>
      </c>
      <c r="N13" s="5">
        <v>30</v>
      </c>
      <c r="O13" s="5">
        <f>D13+M13+N13</f>
        <v>6282</v>
      </c>
      <c r="P13" s="5">
        <f t="shared" si="1"/>
        <v>791</v>
      </c>
    </row>
    <row r="14" spans="1:16" ht="10.5">
      <c r="A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ht="10.5">
      <c r="B15" s="3" t="s">
        <v>20</v>
      </c>
      <c r="C15" s="5">
        <f aca="true" t="shared" si="2" ref="C15:P15">SUM(C8:C14)</f>
        <v>31332</v>
      </c>
      <c r="D15" s="5">
        <f t="shared" si="2"/>
        <v>19404</v>
      </c>
      <c r="E15" s="5">
        <f t="shared" si="2"/>
        <v>0</v>
      </c>
      <c r="F15" s="5">
        <f t="shared" si="2"/>
        <v>0</v>
      </c>
      <c r="G15" s="5">
        <f t="shared" si="2"/>
        <v>0</v>
      </c>
      <c r="H15" s="5">
        <f t="shared" si="2"/>
        <v>9</v>
      </c>
      <c r="I15" s="5">
        <f t="shared" si="2"/>
        <v>4935</v>
      </c>
      <c r="J15" s="5">
        <f t="shared" si="2"/>
        <v>185</v>
      </c>
      <c r="K15" s="5">
        <f t="shared" si="2"/>
        <v>632</v>
      </c>
      <c r="L15" s="5">
        <f t="shared" si="2"/>
        <v>94</v>
      </c>
      <c r="M15" s="5">
        <f>SUM(M8:M14)</f>
        <v>5855</v>
      </c>
      <c r="N15" s="5">
        <f t="shared" si="2"/>
        <v>866</v>
      </c>
      <c r="O15" s="5">
        <f t="shared" si="2"/>
        <v>26125</v>
      </c>
      <c r="P15" s="5">
        <f t="shared" si="2"/>
        <v>5207</v>
      </c>
    </row>
    <row r="17" spans="1:16" ht="10.5">
      <c r="A17" s="6">
        <v>62</v>
      </c>
      <c r="B17" s="7" t="s">
        <v>5</v>
      </c>
      <c r="C17" s="5"/>
      <c r="D17" s="5">
        <v>20</v>
      </c>
      <c r="E17" s="5"/>
      <c r="F17" s="5"/>
      <c r="G17" s="5"/>
      <c r="H17" s="5"/>
      <c r="I17" s="5"/>
      <c r="J17" s="5"/>
      <c r="K17" s="5">
        <v>11</v>
      </c>
      <c r="L17" s="5"/>
      <c r="M17" s="5">
        <f aca="true" t="shared" si="3" ref="M17:M22">SUM(E17:L17)</f>
        <v>11</v>
      </c>
      <c r="N17" s="5"/>
      <c r="O17" s="5">
        <f aca="true" t="shared" si="4" ref="O17:O22">D17+M17+N17</f>
        <v>31</v>
      </c>
      <c r="P17" s="5">
        <f aca="true" t="shared" si="5" ref="P17:P22">+C17-O17</f>
        <v>-31</v>
      </c>
    </row>
    <row r="18" spans="1:16" ht="10.5">
      <c r="A18" s="6">
        <v>63</v>
      </c>
      <c r="B18" s="7" t="s">
        <v>39</v>
      </c>
      <c r="C18" s="5">
        <v>28</v>
      </c>
      <c r="D18" s="5">
        <v>22</v>
      </c>
      <c r="E18" s="5"/>
      <c r="F18" s="5"/>
      <c r="G18" s="5"/>
      <c r="H18" s="5"/>
      <c r="I18" s="5"/>
      <c r="J18" s="5">
        <v>7</v>
      </c>
      <c r="K18" s="5">
        <v>73</v>
      </c>
      <c r="L18" s="5"/>
      <c r="M18" s="5">
        <f t="shared" si="3"/>
        <v>80</v>
      </c>
      <c r="N18" s="5"/>
      <c r="O18" s="5">
        <f t="shared" si="4"/>
        <v>102</v>
      </c>
      <c r="P18" s="5">
        <f t="shared" si="5"/>
        <v>-74</v>
      </c>
    </row>
    <row r="19" spans="1:16" ht="10.5">
      <c r="A19" s="6">
        <v>65</v>
      </c>
      <c r="B19" s="7" t="s">
        <v>6</v>
      </c>
      <c r="C19" s="5">
        <v>13</v>
      </c>
      <c r="D19" s="5">
        <v>27</v>
      </c>
      <c r="E19" s="5"/>
      <c r="F19" s="5"/>
      <c r="G19" s="5"/>
      <c r="H19" s="5"/>
      <c r="I19" s="5"/>
      <c r="J19" s="5">
        <v>3</v>
      </c>
      <c r="K19" s="5">
        <v>9</v>
      </c>
      <c r="L19" s="5"/>
      <c r="M19" s="5">
        <f t="shared" si="3"/>
        <v>12</v>
      </c>
      <c r="N19" s="5"/>
      <c r="O19" s="5">
        <f t="shared" si="4"/>
        <v>39</v>
      </c>
      <c r="P19" s="5">
        <f t="shared" si="5"/>
        <v>-26</v>
      </c>
    </row>
    <row r="20" spans="1:16" ht="10.5">
      <c r="A20" s="6">
        <v>68</v>
      </c>
      <c r="B20" s="7" t="s">
        <v>7</v>
      </c>
      <c r="C20" s="5">
        <v>3</v>
      </c>
      <c r="D20" s="5">
        <v>20</v>
      </c>
      <c r="E20" s="5"/>
      <c r="F20" s="5"/>
      <c r="G20" s="5"/>
      <c r="H20" s="5"/>
      <c r="I20" s="5"/>
      <c r="J20" s="5"/>
      <c r="K20" s="5">
        <v>2</v>
      </c>
      <c r="L20" s="5"/>
      <c r="M20" s="5">
        <f t="shared" si="3"/>
        <v>2</v>
      </c>
      <c r="N20" s="5"/>
      <c r="O20" s="5">
        <f t="shared" si="4"/>
        <v>22</v>
      </c>
      <c r="P20" s="5">
        <f t="shared" si="5"/>
        <v>-19</v>
      </c>
    </row>
    <row r="21" spans="1:16" ht="10.5">
      <c r="A21" s="6">
        <v>76</v>
      </c>
      <c r="B21" s="7" t="s">
        <v>38</v>
      </c>
      <c r="C21" s="5">
        <v>67</v>
      </c>
      <c r="D21" s="5">
        <v>28</v>
      </c>
      <c r="E21" s="5"/>
      <c r="F21" s="5"/>
      <c r="G21" s="5"/>
      <c r="H21" s="5"/>
      <c r="I21" s="5">
        <v>7</v>
      </c>
      <c r="J21" s="5">
        <v>16</v>
      </c>
      <c r="K21" s="5">
        <v>21</v>
      </c>
      <c r="L21" s="5"/>
      <c r="M21" s="5">
        <f t="shared" si="3"/>
        <v>44</v>
      </c>
      <c r="N21" s="5"/>
      <c r="O21" s="5">
        <f t="shared" si="4"/>
        <v>72</v>
      </c>
      <c r="P21" s="5">
        <f t="shared" si="5"/>
        <v>-5</v>
      </c>
    </row>
    <row r="22" spans="1:16" ht="10.5">
      <c r="A22" s="6">
        <v>94</v>
      </c>
      <c r="B22" s="7" t="s">
        <v>8</v>
      </c>
      <c r="C22" s="5">
        <v>2</v>
      </c>
      <c r="D22" s="5"/>
      <c r="E22" s="5"/>
      <c r="F22" s="5"/>
      <c r="G22" s="5"/>
      <c r="H22" s="5"/>
      <c r="I22" s="5"/>
      <c r="J22" s="5"/>
      <c r="K22" s="5"/>
      <c r="L22" s="5">
        <v>6</v>
      </c>
      <c r="M22" s="5">
        <f t="shared" si="3"/>
        <v>6</v>
      </c>
      <c r="N22" s="5"/>
      <c r="O22" s="5">
        <f t="shared" si="4"/>
        <v>6</v>
      </c>
      <c r="P22" s="5">
        <f t="shared" si="5"/>
        <v>-4</v>
      </c>
    </row>
    <row r="23" spans="1:16" ht="10.5">
      <c r="A23" s="6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ht="10.5">
      <c r="B24" s="3" t="s">
        <v>21</v>
      </c>
      <c r="C24" s="5">
        <f>SUM(C17:C23)</f>
        <v>113</v>
      </c>
      <c r="D24" s="5">
        <f>SUM(D17:D23)</f>
        <v>117</v>
      </c>
      <c r="E24" s="5">
        <f aca="true" t="shared" si="6" ref="E24:P24">SUM(E17:E23)</f>
        <v>0</v>
      </c>
      <c r="F24" s="5">
        <f t="shared" si="6"/>
        <v>0</v>
      </c>
      <c r="G24" s="5">
        <f t="shared" si="6"/>
        <v>0</v>
      </c>
      <c r="H24" s="5">
        <f t="shared" si="6"/>
        <v>0</v>
      </c>
      <c r="I24" s="5">
        <f t="shared" si="6"/>
        <v>7</v>
      </c>
      <c r="J24" s="5">
        <f t="shared" si="6"/>
        <v>26</v>
      </c>
      <c r="K24" s="5">
        <f t="shared" si="6"/>
        <v>116</v>
      </c>
      <c r="L24" s="5">
        <f t="shared" si="6"/>
        <v>6</v>
      </c>
      <c r="M24" s="5">
        <f t="shared" si="6"/>
        <v>155</v>
      </c>
      <c r="N24" s="5">
        <f t="shared" si="6"/>
        <v>0</v>
      </c>
      <c r="O24" s="5">
        <f t="shared" si="6"/>
        <v>272</v>
      </c>
      <c r="P24" s="5">
        <f t="shared" si="6"/>
        <v>-159</v>
      </c>
    </row>
    <row r="25" spans="3:16" ht="10.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s="11" customFormat="1" ht="11.25" thickBot="1">
      <c r="A26" s="8"/>
      <c r="B26" s="9" t="s">
        <v>22</v>
      </c>
      <c r="C26" s="10">
        <f>+C24+C15</f>
        <v>31445</v>
      </c>
      <c r="D26" s="10">
        <f aca="true" t="shared" si="7" ref="D26:P26">+D24+D15</f>
        <v>19521</v>
      </c>
      <c r="E26" s="10">
        <f t="shared" si="7"/>
        <v>0</v>
      </c>
      <c r="F26" s="10">
        <f t="shared" si="7"/>
        <v>0</v>
      </c>
      <c r="G26" s="10">
        <f t="shared" si="7"/>
        <v>0</v>
      </c>
      <c r="H26" s="10">
        <f t="shared" si="7"/>
        <v>9</v>
      </c>
      <c r="I26" s="10">
        <f t="shared" si="7"/>
        <v>4942</v>
      </c>
      <c r="J26" s="10">
        <f t="shared" si="7"/>
        <v>211</v>
      </c>
      <c r="K26" s="10">
        <f t="shared" si="7"/>
        <v>748</v>
      </c>
      <c r="L26" s="10">
        <f t="shared" si="7"/>
        <v>100</v>
      </c>
      <c r="M26" s="10">
        <f t="shared" si="7"/>
        <v>6010</v>
      </c>
      <c r="N26" s="10">
        <f t="shared" si="7"/>
        <v>866</v>
      </c>
      <c r="O26" s="10">
        <f>+O24+O15</f>
        <v>26397</v>
      </c>
      <c r="P26" s="10">
        <f t="shared" si="7"/>
        <v>5048</v>
      </c>
    </row>
    <row r="27" spans="1:16" s="11" customFormat="1" ht="10.5">
      <c r="A27" s="11" t="str">
        <f>+febrero!A27</f>
        <v>Fuente: Superintendencia de Salud, Archivos Maestros de Beneficiarios, Contratos y Cotizaciones. </v>
      </c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="11" customFormat="1" ht="10.5">
      <c r="A28" s="11" t="s">
        <v>23</v>
      </c>
    </row>
    <row r="29" s="11" customFormat="1" ht="10.5">
      <c r="A29" s="11" t="s">
        <v>24</v>
      </c>
    </row>
    <row r="30" spans="1:2" s="11" customFormat="1" ht="10.5">
      <c r="A30" s="3" t="s">
        <v>25</v>
      </c>
      <c r="B30" s="3"/>
    </row>
    <row r="31" ht="10.5">
      <c r="A31" s="3" t="s">
        <v>26</v>
      </c>
    </row>
    <row r="32" ht="10.5">
      <c r="A32" s="3" t="s">
        <v>27</v>
      </c>
    </row>
    <row r="33" ht="10.5">
      <c r="A33" s="3" t="s">
        <v>28</v>
      </c>
    </row>
    <row r="34" ht="10.5">
      <c r="A34" s="3" t="s">
        <v>29</v>
      </c>
    </row>
    <row r="35" ht="10.5">
      <c r="A35" s="3" t="s">
        <v>30</v>
      </c>
    </row>
    <row r="36" ht="10.5">
      <c r="A36" s="3" t="s">
        <v>31</v>
      </c>
    </row>
    <row r="37" ht="10.5">
      <c r="A37" s="3" t="s">
        <v>32</v>
      </c>
    </row>
    <row r="38" ht="10.5">
      <c r="A38" s="3" t="s">
        <v>33</v>
      </c>
    </row>
    <row r="39" ht="10.5">
      <c r="A39" s="3" t="s">
        <v>34</v>
      </c>
    </row>
    <row r="40" ht="10.5">
      <c r="A40" s="3" t="s">
        <v>35</v>
      </c>
    </row>
    <row r="41" ht="10.5">
      <c r="A41" s="3" t="s">
        <v>52</v>
      </c>
    </row>
    <row r="42" ht="10.5">
      <c r="A42" s="3" t="s">
        <v>53</v>
      </c>
    </row>
  </sheetData>
  <sheetProtection/>
  <mergeCells count="19">
    <mergeCell ref="M5:M7"/>
    <mergeCell ref="N5:N7"/>
    <mergeCell ref="O5:O7"/>
    <mergeCell ref="P5:P7"/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J6:J7"/>
    <mergeCell ref="K6:K7"/>
    <mergeCell ref="L6:L7"/>
    <mergeCell ref="E5:L5"/>
  </mergeCells>
  <printOptions/>
  <pageMargins left="0.75" right="0.75" top="1" bottom="1" header="0" footer="0"/>
  <pageSetup orientation="portrait" paperSize="9"/>
  <ignoredErrors>
    <ignoredError sqref="M8:M10 M12:M14 M16:M24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30.710937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30" t="s">
        <v>48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3.5">
      <c r="A3" s="30" t="s">
        <v>65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5" spans="1:16" ht="10.5">
      <c r="A5" s="25"/>
      <c r="B5" s="25"/>
      <c r="C5" s="25"/>
      <c r="D5" s="25"/>
      <c r="E5" s="31" t="s">
        <v>11</v>
      </c>
      <c r="F5" s="31"/>
      <c r="G5" s="31"/>
      <c r="H5" s="31"/>
      <c r="I5" s="31"/>
      <c r="J5" s="31"/>
      <c r="K5" s="31"/>
      <c r="L5" s="31"/>
      <c r="M5" s="32" t="s">
        <v>11</v>
      </c>
      <c r="N5" s="32" t="s">
        <v>37</v>
      </c>
      <c r="O5" s="32" t="s">
        <v>50</v>
      </c>
      <c r="P5" s="32" t="s">
        <v>51</v>
      </c>
    </row>
    <row r="6" spans="1:16" ht="10.5" customHeight="1">
      <c r="A6" s="28" t="s">
        <v>0</v>
      </c>
      <c r="B6" s="28" t="s">
        <v>9</v>
      </c>
      <c r="C6" s="28" t="s">
        <v>10</v>
      </c>
      <c r="D6" s="28" t="s">
        <v>36</v>
      </c>
      <c r="E6" s="28" t="s">
        <v>12</v>
      </c>
      <c r="F6" s="28" t="s">
        <v>13</v>
      </c>
      <c r="G6" s="28" t="s">
        <v>14</v>
      </c>
      <c r="H6" s="28" t="s">
        <v>15</v>
      </c>
      <c r="I6" s="28" t="s">
        <v>17</v>
      </c>
      <c r="J6" s="28" t="s">
        <v>16</v>
      </c>
      <c r="K6" s="28" t="s">
        <v>18</v>
      </c>
      <c r="L6" s="28" t="s">
        <v>19</v>
      </c>
      <c r="M6" s="28"/>
      <c r="N6" s="28"/>
      <c r="O6" s="28"/>
      <c r="P6" s="28"/>
    </row>
    <row r="7" spans="1:16" ht="11.25" thickBo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ht="10.5">
      <c r="A8" s="4">
        <v>67</v>
      </c>
      <c r="B8" s="3" t="s">
        <v>1</v>
      </c>
      <c r="C8" s="5">
        <v>4825</v>
      </c>
      <c r="D8" s="5">
        <v>2954</v>
      </c>
      <c r="E8" s="5"/>
      <c r="F8" s="5"/>
      <c r="G8" s="5"/>
      <c r="H8" s="5">
        <v>3</v>
      </c>
      <c r="I8" s="5">
        <v>1014</v>
      </c>
      <c r="J8" s="5">
        <v>34</v>
      </c>
      <c r="K8" s="5"/>
      <c r="L8" s="5">
        <v>16</v>
      </c>
      <c r="M8" s="5">
        <f aca="true" t="shared" si="0" ref="M8:M13">SUM(E8:L8)</f>
        <v>1067</v>
      </c>
      <c r="N8" s="5">
        <v>157</v>
      </c>
      <c r="O8" s="5">
        <f aca="true" t="shared" si="1" ref="O8:O13">+D8+M8+N8</f>
        <v>4178</v>
      </c>
      <c r="P8" s="5">
        <f aca="true" t="shared" si="2" ref="P8:P13">+C8-O8</f>
        <v>647</v>
      </c>
    </row>
    <row r="9" spans="1:16" ht="10.5">
      <c r="A9" s="4">
        <v>78</v>
      </c>
      <c r="B9" s="3" t="s">
        <v>40</v>
      </c>
      <c r="C9" s="5">
        <v>6150</v>
      </c>
      <c r="D9" s="5">
        <v>3940</v>
      </c>
      <c r="E9" s="5"/>
      <c r="F9" s="5"/>
      <c r="G9" s="5"/>
      <c r="H9" s="5">
        <v>1</v>
      </c>
      <c r="I9" s="5">
        <v>1276</v>
      </c>
      <c r="J9" s="5">
        <v>18</v>
      </c>
      <c r="K9" s="5"/>
      <c r="L9" s="5">
        <v>4</v>
      </c>
      <c r="M9" s="5">
        <f t="shared" si="0"/>
        <v>1299</v>
      </c>
      <c r="N9" s="5"/>
      <c r="O9" s="5">
        <f t="shared" si="1"/>
        <v>5239</v>
      </c>
      <c r="P9" s="5">
        <f t="shared" si="2"/>
        <v>911</v>
      </c>
    </row>
    <row r="10" spans="1:16" ht="10.5">
      <c r="A10" s="4">
        <v>80</v>
      </c>
      <c r="B10" s="3" t="s">
        <v>2</v>
      </c>
      <c r="C10" s="5">
        <v>662</v>
      </c>
      <c r="D10" s="5">
        <v>402</v>
      </c>
      <c r="E10" s="5"/>
      <c r="F10" s="5"/>
      <c r="G10" s="5"/>
      <c r="H10" s="5"/>
      <c r="I10" s="5">
        <v>119</v>
      </c>
      <c r="J10" s="5"/>
      <c r="K10" s="5">
        <v>50</v>
      </c>
      <c r="L10" s="5">
        <v>3</v>
      </c>
      <c r="M10" s="5">
        <f t="shared" si="0"/>
        <v>172</v>
      </c>
      <c r="N10" s="5">
        <v>3</v>
      </c>
      <c r="O10" s="5">
        <f t="shared" si="1"/>
        <v>577</v>
      </c>
      <c r="P10" s="5">
        <f t="shared" si="2"/>
        <v>85</v>
      </c>
    </row>
    <row r="11" spans="1:16" ht="10.5">
      <c r="A11" s="6">
        <v>81</v>
      </c>
      <c r="B11" s="7" t="s">
        <v>54</v>
      </c>
      <c r="C11" s="5">
        <v>3505</v>
      </c>
      <c r="D11" s="5">
        <v>2143</v>
      </c>
      <c r="E11" s="5"/>
      <c r="F11" s="5"/>
      <c r="G11" s="5"/>
      <c r="H11" s="5"/>
      <c r="I11" s="5">
        <v>493</v>
      </c>
      <c r="J11" s="5">
        <v>7</v>
      </c>
      <c r="K11" s="5"/>
      <c r="L11" s="5">
        <v>8</v>
      </c>
      <c r="M11" s="5">
        <f>SUM(E11:L11)</f>
        <v>508</v>
      </c>
      <c r="N11" s="5">
        <v>482</v>
      </c>
      <c r="O11" s="5">
        <f t="shared" si="1"/>
        <v>3133</v>
      </c>
      <c r="P11" s="5">
        <f t="shared" si="2"/>
        <v>372</v>
      </c>
    </row>
    <row r="12" spans="1:16" ht="10.5">
      <c r="A12" s="4">
        <v>99</v>
      </c>
      <c r="B12" s="3" t="s">
        <v>3</v>
      </c>
      <c r="C12" s="5">
        <v>4603</v>
      </c>
      <c r="D12" s="5">
        <v>2385</v>
      </c>
      <c r="E12" s="5"/>
      <c r="F12" s="5"/>
      <c r="G12" s="5"/>
      <c r="H12" s="5"/>
      <c r="I12" s="5">
        <v>582</v>
      </c>
      <c r="J12" s="5"/>
      <c r="K12" s="5">
        <v>458</v>
      </c>
      <c r="L12" s="5">
        <v>33</v>
      </c>
      <c r="M12" s="5">
        <f t="shared" si="0"/>
        <v>1073</v>
      </c>
      <c r="N12" s="5">
        <v>25</v>
      </c>
      <c r="O12" s="5">
        <f t="shared" si="1"/>
        <v>3483</v>
      </c>
      <c r="P12" s="5">
        <f t="shared" si="2"/>
        <v>1120</v>
      </c>
    </row>
    <row r="13" spans="1:16" ht="10.5">
      <c r="A13" s="4">
        <v>107</v>
      </c>
      <c r="B13" s="3" t="s">
        <v>4</v>
      </c>
      <c r="C13" s="5">
        <v>5827</v>
      </c>
      <c r="D13" s="5">
        <v>3604</v>
      </c>
      <c r="E13" s="5"/>
      <c r="F13" s="5"/>
      <c r="G13" s="5"/>
      <c r="H13" s="5">
        <v>11</v>
      </c>
      <c r="I13" s="5">
        <v>1460</v>
      </c>
      <c r="J13" s="5">
        <v>46</v>
      </c>
      <c r="K13" s="5"/>
      <c r="L13" s="5">
        <v>12</v>
      </c>
      <c r="M13" s="5">
        <f t="shared" si="0"/>
        <v>1529</v>
      </c>
      <c r="N13" s="5">
        <v>25</v>
      </c>
      <c r="O13" s="5">
        <f t="shared" si="1"/>
        <v>5158</v>
      </c>
      <c r="P13" s="5">
        <f t="shared" si="2"/>
        <v>669</v>
      </c>
    </row>
    <row r="14" spans="1:16" ht="10.5">
      <c r="A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ht="10.5">
      <c r="B15" s="3" t="s">
        <v>20</v>
      </c>
      <c r="C15" s="5">
        <f aca="true" t="shared" si="3" ref="C15:P15">SUM(C8:C13)</f>
        <v>25572</v>
      </c>
      <c r="D15" s="5">
        <f t="shared" si="3"/>
        <v>15428</v>
      </c>
      <c r="E15" s="5">
        <f t="shared" si="3"/>
        <v>0</v>
      </c>
      <c r="F15" s="5">
        <f t="shared" si="3"/>
        <v>0</v>
      </c>
      <c r="G15" s="5">
        <f t="shared" si="3"/>
        <v>0</v>
      </c>
      <c r="H15" s="5">
        <f t="shared" si="3"/>
        <v>15</v>
      </c>
      <c r="I15" s="5">
        <f t="shared" si="3"/>
        <v>4944</v>
      </c>
      <c r="J15" s="5">
        <f t="shared" si="3"/>
        <v>105</v>
      </c>
      <c r="K15" s="5">
        <f t="shared" si="3"/>
        <v>508</v>
      </c>
      <c r="L15" s="5">
        <f t="shared" si="3"/>
        <v>76</v>
      </c>
      <c r="M15" s="5">
        <f t="shared" si="3"/>
        <v>5648</v>
      </c>
      <c r="N15" s="5">
        <f t="shared" si="3"/>
        <v>692</v>
      </c>
      <c r="O15" s="5">
        <f t="shared" si="3"/>
        <v>21768</v>
      </c>
      <c r="P15" s="5">
        <f t="shared" si="3"/>
        <v>3804</v>
      </c>
    </row>
    <row r="17" spans="1:16" ht="10.5">
      <c r="A17" s="6">
        <v>62</v>
      </c>
      <c r="B17" s="7" t="s">
        <v>5</v>
      </c>
      <c r="C17" s="5">
        <v>0</v>
      </c>
      <c r="D17" s="5">
        <v>2</v>
      </c>
      <c r="E17" s="5"/>
      <c r="F17" s="5"/>
      <c r="G17" s="5"/>
      <c r="H17" s="5"/>
      <c r="I17" s="5"/>
      <c r="J17" s="5">
        <v>1</v>
      </c>
      <c r="K17" s="5">
        <v>3</v>
      </c>
      <c r="L17" s="5"/>
      <c r="M17" s="5">
        <f aca="true" t="shared" si="4" ref="M17:M22">SUM(E17:L17)</f>
        <v>4</v>
      </c>
      <c r="N17" s="5"/>
      <c r="O17" s="5">
        <f aca="true" t="shared" si="5" ref="O17:O22">+D17+M17+N17</f>
        <v>6</v>
      </c>
      <c r="P17" s="5">
        <f aca="true" t="shared" si="6" ref="P17:P22">+C17-O17</f>
        <v>-6</v>
      </c>
    </row>
    <row r="18" spans="1:16" ht="10.5">
      <c r="A18" s="6">
        <v>63</v>
      </c>
      <c r="B18" s="7" t="s">
        <v>39</v>
      </c>
      <c r="C18" s="5">
        <v>80</v>
      </c>
      <c r="D18" s="5">
        <v>17</v>
      </c>
      <c r="E18" s="5"/>
      <c r="F18" s="5"/>
      <c r="G18" s="5"/>
      <c r="H18" s="5"/>
      <c r="I18" s="5"/>
      <c r="J18" s="5">
        <v>13</v>
      </c>
      <c r="K18" s="5">
        <v>2</v>
      </c>
      <c r="L18" s="5"/>
      <c r="M18" s="5">
        <f t="shared" si="4"/>
        <v>15</v>
      </c>
      <c r="N18" s="5"/>
      <c r="O18" s="5">
        <f t="shared" si="5"/>
        <v>32</v>
      </c>
      <c r="P18" s="5">
        <f t="shared" si="6"/>
        <v>48</v>
      </c>
    </row>
    <row r="19" spans="1:16" ht="10.5">
      <c r="A19" s="6">
        <v>65</v>
      </c>
      <c r="B19" s="7" t="s">
        <v>6</v>
      </c>
      <c r="C19" s="5">
        <v>5</v>
      </c>
      <c r="D19" s="5">
        <v>14</v>
      </c>
      <c r="E19" s="5"/>
      <c r="F19" s="5"/>
      <c r="G19" s="5"/>
      <c r="H19" s="5"/>
      <c r="I19" s="5">
        <v>15</v>
      </c>
      <c r="J19" s="5"/>
      <c r="K19" s="5">
        <v>6</v>
      </c>
      <c r="L19" s="5"/>
      <c r="M19" s="5">
        <f t="shared" si="4"/>
        <v>21</v>
      </c>
      <c r="N19" s="5"/>
      <c r="O19" s="5">
        <f t="shared" si="5"/>
        <v>35</v>
      </c>
      <c r="P19" s="5">
        <f t="shared" si="6"/>
        <v>-30</v>
      </c>
    </row>
    <row r="20" spans="1:16" ht="10.5">
      <c r="A20" s="6">
        <v>68</v>
      </c>
      <c r="B20" s="7" t="s">
        <v>7</v>
      </c>
      <c r="C20" s="5">
        <v>1</v>
      </c>
      <c r="D20" s="5">
        <v>5</v>
      </c>
      <c r="E20" s="5"/>
      <c r="F20" s="5"/>
      <c r="G20" s="5"/>
      <c r="H20" s="5"/>
      <c r="I20" s="5"/>
      <c r="J20" s="5">
        <v>1</v>
      </c>
      <c r="K20" s="5">
        <v>1</v>
      </c>
      <c r="L20" s="5"/>
      <c r="M20" s="5">
        <f t="shared" si="4"/>
        <v>2</v>
      </c>
      <c r="N20" s="5"/>
      <c r="O20" s="5">
        <f t="shared" si="5"/>
        <v>7</v>
      </c>
      <c r="P20" s="5">
        <f t="shared" si="6"/>
        <v>-6</v>
      </c>
    </row>
    <row r="21" spans="1:16" ht="10.5">
      <c r="A21" s="6">
        <v>76</v>
      </c>
      <c r="B21" s="7" t="s">
        <v>38</v>
      </c>
      <c r="C21" s="5">
        <v>37</v>
      </c>
      <c r="D21" s="5">
        <v>23</v>
      </c>
      <c r="E21" s="5"/>
      <c r="F21" s="5"/>
      <c r="G21" s="5"/>
      <c r="H21" s="5"/>
      <c r="I21" s="5"/>
      <c r="J21" s="5">
        <v>12</v>
      </c>
      <c r="K21" s="5">
        <v>6</v>
      </c>
      <c r="L21" s="5"/>
      <c r="M21" s="5">
        <f t="shared" si="4"/>
        <v>18</v>
      </c>
      <c r="N21" s="5"/>
      <c r="O21" s="5">
        <f t="shared" si="5"/>
        <v>41</v>
      </c>
      <c r="P21" s="5">
        <f t="shared" si="6"/>
        <v>-4</v>
      </c>
    </row>
    <row r="22" spans="1:16" ht="10.5">
      <c r="A22" s="6">
        <v>94</v>
      </c>
      <c r="B22" s="7" t="s">
        <v>8</v>
      </c>
      <c r="C22" s="5">
        <v>2</v>
      </c>
      <c r="D22" s="5">
        <v>1</v>
      </c>
      <c r="E22" s="5"/>
      <c r="F22" s="5"/>
      <c r="G22" s="5"/>
      <c r="H22" s="5"/>
      <c r="I22" s="5"/>
      <c r="J22" s="5"/>
      <c r="K22" s="5"/>
      <c r="L22" s="5">
        <v>2</v>
      </c>
      <c r="M22" s="5">
        <f t="shared" si="4"/>
        <v>2</v>
      </c>
      <c r="N22" s="5"/>
      <c r="O22" s="5">
        <f t="shared" si="5"/>
        <v>3</v>
      </c>
      <c r="P22" s="5">
        <f t="shared" si="6"/>
        <v>-1</v>
      </c>
    </row>
    <row r="23" spans="1:16" ht="10.5">
      <c r="A23" s="6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ht="10.5">
      <c r="B24" s="3" t="s">
        <v>21</v>
      </c>
      <c r="C24" s="5">
        <f>SUM(C17:C22)</f>
        <v>125</v>
      </c>
      <c r="D24" s="5">
        <f>SUM(D17:D22)</f>
        <v>62</v>
      </c>
      <c r="E24" s="5">
        <f aca="true" t="shared" si="7" ref="E24:P24">SUM(E17:E22)</f>
        <v>0</v>
      </c>
      <c r="F24" s="5">
        <f t="shared" si="7"/>
        <v>0</v>
      </c>
      <c r="G24" s="5">
        <f t="shared" si="7"/>
        <v>0</v>
      </c>
      <c r="H24" s="5">
        <f t="shared" si="7"/>
        <v>0</v>
      </c>
      <c r="I24" s="5">
        <f t="shared" si="7"/>
        <v>15</v>
      </c>
      <c r="J24" s="5">
        <f t="shared" si="7"/>
        <v>27</v>
      </c>
      <c r="K24" s="5">
        <f t="shared" si="7"/>
        <v>18</v>
      </c>
      <c r="L24" s="5">
        <f t="shared" si="7"/>
        <v>2</v>
      </c>
      <c r="M24" s="5">
        <f t="shared" si="7"/>
        <v>62</v>
      </c>
      <c r="N24" s="5">
        <f t="shared" si="7"/>
        <v>0</v>
      </c>
      <c r="O24" s="5">
        <f t="shared" si="7"/>
        <v>124</v>
      </c>
      <c r="P24" s="5">
        <f t="shared" si="7"/>
        <v>1</v>
      </c>
    </row>
    <row r="25" spans="3:16" ht="10.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s="11" customFormat="1" ht="11.25" thickBot="1">
      <c r="A26" s="8"/>
      <c r="B26" s="9" t="s">
        <v>22</v>
      </c>
      <c r="C26" s="10">
        <f>+C15+C24</f>
        <v>25697</v>
      </c>
      <c r="D26" s="10">
        <f aca="true" t="shared" si="8" ref="D26:P26">+D15+D24</f>
        <v>15490</v>
      </c>
      <c r="E26" s="10">
        <f t="shared" si="8"/>
        <v>0</v>
      </c>
      <c r="F26" s="10">
        <f t="shared" si="8"/>
        <v>0</v>
      </c>
      <c r="G26" s="10">
        <f t="shared" si="8"/>
        <v>0</v>
      </c>
      <c r="H26" s="10">
        <f t="shared" si="8"/>
        <v>15</v>
      </c>
      <c r="I26" s="10">
        <f t="shared" si="8"/>
        <v>4959</v>
      </c>
      <c r="J26" s="10">
        <f t="shared" si="8"/>
        <v>132</v>
      </c>
      <c r="K26" s="10">
        <f t="shared" si="8"/>
        <v>526</v>
      </c>
      <c r="L26" s="10">
        <f t="shared" si="8"/>
        <v>78</v>
      </c>
      <c r="M26" s="10">
        <f t="shared" si="8"/>
        <v>5710</v>
      </c>
      <c r="N26" s="10">
        <f t="shared" si="8"/>
        <v>692</v>
      </c>
      <c r="O26" s="10">
        <f t="shared" si="8"/>
        <v>21892</v>
      </c>
      <c r="P26" s="10">
        <f t="shared" si="8"/>
        <v>3805</v>
      </c>
    </row>
    <row r="27" spans="1:16" s="11" customFormat="1" ht="10.5">
      <c r="A27" s="11" t="str">
        <f>+marzo!A27</f>
        <v>Fuente: Superintendencia de Salud, Archivos Maestros de Beneficiarios, Contratos y Cotizaciones. </v>
      </c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="11" customFormat="1" ht="10.5">
      <c r="A28" s="11" t="s">
        <v>23</v>
      </c>
    </row>
    <row r="29" s="11" customFormat="1" ht="10.5">
      <c r="A29" s="11" t="s">
        <v>24</v>
      </c>
    </row>
    <row r="30" spans="1:2" s="11" customFormat="1" ht="10.5">
      <c r="A30" s="3" t="s">
        <v>25</v>
      </c>
      <c r="B30" s="3"/>
    </row>
    <row r="31" ht="10.5">
      <c r="A31" s="3" t="s">
        <v>26</v>
      </c>
    </row>
    <row r="32" ht="10.5">
      <c r="A32" s="3" t="s">
        <v>27</v>
      </c>
    </row>
    <row r="33" ht="10.5">
      <c r="A33" s="3" t="s">
        <v>28</v>
      </c>
    </row>
    <row r="34" ht="10.5">
      <c r="A34" s="3" t="s">
        <v>29</v>
      </c>
    </row>
    <row r="35" ht="10.5">
      <c r="A35" s="3" t="s">
        <v>30</v>
      </c>
    </row>
    <row r="36" ht="10.5">
      <c r="A36" s="3" t="s">
        <v>31</v>
      </c>
    </row>
    <row r="37" ht="10.5">
      <c r="A37" s="3" t="s">
        <v>32</v>
      </c>
    </row>
    <row r="38" ht="10.5">
      <c r="A38" s="3" t="s">
        <v>33</v>
      </c>
    </row>
    <row r="39" ht="10.5">
      <c r="A39" s="3" t="s">
        <v>34</v>
      </c>
    </row>
    <row r="40" ht="10.5">
      <c r="A40" s="3" t="s">
        <v>35</v>
      </c>
    </row>
    <row r="41" ht="10.5">
      <c r="A41" s="3" t="s">
        <v>52</v>
      </c>
    </row>
    <row r="42" ht="10.5">
      <c r="A42" s="3" t="s">
        <v>53</v>
      </c>
    </row>
  </sheetData>
  <sheetProtection/>
  <mergeCells count="19">
    <mergeCell ref="A6:A7"/>
    <mergeCell ref="B6:B7"/>
    <mergeCell ref="C6:C7"/>
    <mergeCell ref="D6:D7"/>
    <mergeCell ref="I6:I7"/>
    <mergeCell ref="E6:E7"/>
    <mergeCell ref="F6:F7"/>
    <mergeCell ref="G6:G7"/>
    <mergeCell ref="H6:H7"/>
    <mergeCell ref="A2:P2"/>
    <mergeCell ref="A3:P3"/>
    <mergeCell ref="J6:J7"/>
    <mergeCell ref="K6:K7"/>
    <mergeCell ref="L6:L7"/>
    <mergeCell ref="E5:L5"/>
    <mergeCell ref="M5:M7"/>
    <mergeCell ref="N5:N7"/>
    <mergeCell ref="O5:O7"/>
    <mergeCell ref="P5:P7"/>
  </mergeCells>
  <printOptions/>
  <pageMargins left="0.75" right="0.75" top="1" bottom="1" header="0" footer="0"/>
  <pageSetup orientation="portrait" paperSize="9"/>
  <ignoredErrors>
    <ignoredError sqref="M8:M10 M12:M22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showGridLines="0" zoomScale="85" zoomScaleNormal="85" zoomScalePageLayoutView="0" workbookViewId="0" topLeftCell="A1">
      <selection activeCell="P8" sqref="P8"/>
    </sheetView>
  </sheetViews>
  <sheetFormatPr defaultColWidth="11.421875" defaultRowHeight="12.75"/>
  <cols>
    <col min="1" max="1" width="6.7109375" style="3" bestFit="1" customWidth="1"/>
    <col min="2" max="2" width="30.710937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30" t="s">
        <v>48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3.5">
      <c r="A3" s="30" t="s">
        <v>64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5" spans="1:16" ht="10.5">
      <c r="A5" s="25"/>
      <c r="B5" s="25"/>
      <c r="C5" s="25"/>
      <c r="D5" s="25"/>
      <c r="E5" s="31" t="s">
        <v>11</v>
      </c>
      <c r="F5" s="31"/>
      <c r="G5" s="31"/>
      <c r="H5" s="31"/>
      <c r="I5" s="31"/>
      <c r="J5" s="31"/>
      <c r="K5" s="31"/>
      <c r="L5" s="31"/>
      <c r="M5" s="32" t="s">
        <v>11</v>
      </c>
      <c r="N5" s="32" t="s">
        <v>37</v>
      </c>
      <c r="O5" s="32" t="s">
        <v>50</v>
      </c>
      <c r="P5" s="32" t="s">
        <v>51</v>
      </c>
    </row>
    <row r="6" spans="1:16" ht="10.5" customHeight="1">
      <c r="A6" s="28" t="s">
        <v>0</v>
      </c>
      <c r="B6" s="28" t="s">
        <v>9</v>
      </c>
      <c r="C6" s="28" t="s">
        <v>10</v>
      </c>
      <c r="D6" s="28" t="s">
        <v>36</v>
      </c>
      <c r="E6" s="28" t="s">
        <v>12</v>
      </c>
      <c r="F6" s="28" t="s">
        <v>13</v>
      </c>
      <c r="G6" s="28" t="s">
        <v>14</v>
      </c>
      <c r="H6" s="28" t="s">
        <v>15</v>
      </c>
      <c r="I6" s="28" t="s">
        <v>17</v>
      </c>
      <c r="J6" s="28" t="s">
        <v>16</v>
      </c>
      <c r="K6" s="28" t="s">
        <v>18</v>
      </c>
      <c r="L6" s="28" t="s">
        <v>19</v>
      </c>
      <c r="M6" s="28"/>
      <c r="N6" s="28"/>
      <c r="O6" s="28"/>
      <c r="P6" s="28"/>
    </row>
    <row r="7" spans="1:16" ht="11.25" thickBo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ht="10.5">
      <c r="A8" s="4">
        <v>67</v>
      </c>
      <c r="B8" s="3" t="s">
        <v>1</v>
      </c>
      <c r="C8" s="5">
        <v>6711</v>
      </c>
      <c r="D8" s="5">
        <v>3880</v>
      </c>
      <c r="E8" s="5"/>
      <c r="F8" s="5"/>
      <c r="G8" s="5"/>
      <c r="H8" s="5">
        <v>1</v>
      </c>
      <c r="I8" s="5">
        <v>841</v>
      </c>
      <c r="J8" s="5">
        <v>81</v>
      </c>
      <c r="K8" s="5"/>
      <c r="L8" s="5">
        <v>28</v>
      </c>
      <c r="M8" s="5">
        <f aca="true" t="shared" si="0" ref="M8:M13">SUM(E8:L8)</f>
        <v>951</v>
      </c>
      <c r="N8" s="5">
        <v>207</v>
      </c>
      <c r="O8" s="5">
        <f aca="true" t="shared" si="1" ref="O8:O13">+D8+M8+N8</f>
        <v>5038</v>
      </c>
      <c r="P8" s="5">
        <f aca="true" t="shared" si="2" ref="P8:P13">+C8-O8</f>
        <v>1673</v>
      </c>
    </row>
    <row r="9" spans="1:16" ht="10.5">
      <c r="A9" s="4">
        <v>78</v>
      </c>
      <c r="B9" s="3" t="s">
        <v>40</v>
      </c>
      <c r="C9" s="5">
        <v>7977</v>
      </c>
      <c r="D9" s="5">
        <v>5266</v>
      </c>
      <c r="E9" s="5"/>
      <c r="F9" s="5"/>
      <c r="G9" s="5"/>
      <c r="H9" s="5">
        <v>1</v>
      </c>
      <c r="I9" s="5">
        <v>1236</v>
      </c>
      <c r="J9" s="5">
        <v>26</v>
      </c>
      <c r="K9" s="5"/>
      <c r="L9" s="5">
        <v>1</v>
      </c>
      <c r="M9" s="5">
        <f t="shared" si="0"/>
        <v>1264</v>
      </c>
      <c r="N9" s="5"/>
      <c r="O9" s="5">
        <f t="shared" si="1"/>
        <v>6530</v>
      </c>
      <c r="P9" s="5">
        <f t="shared" si="2"/>
        <v>1447</v>
      </c>
    </row>
    <row r="10" spans="1:16" ht="10.5">
      <c r="A10" s="4">
        <v>80</v>
      </c>
      <c r="B10" s="3" t="s">
        <v>2</v>
      </c>
      <c r="C10" s="5">
        <v>965</v>
      </c>
      <c r="D10" s="5">
        <v>598</v>
      </c>
      <c r="E10" s="5"/>
      <c r="F10" s="5"/>
      <c r="G10" s="5"/>
      <c r="H10" s="5"/>
      <c r="I10" s="5">
        <v>134</v>
      </c>
      <c r="J10" s="5"/>
      <c r="K10" s="5">
        <v>38</v>
      </c>
      <c r="L10" s="5">
        <v>8</v>
      </c>
      <c r="M10" s="5">
        <f t="shared" si="0"/>
        <v>180</v>
      </c>
      <c r="N10" s="5">
        <v>6</v>
      </c>
      <c r="O10" s="5">
        <f t="shared" si="1"/>
        <v>784</v>
      </c>
      <c r="P10" s="5">
        <f t="shared" si="2"/>
        <v>181</v>
      </c>
    </row>
    <row r="11" spans="1:16" ht="10.5">
      <c r="A11" s="6">
        <v>81</v>
      </c>
      <c r="B11" s="7" t="s">
        <v>54</v>
      </c>
      <c r="C11" s="5">
        <v>4332</v>
      </c>
      <c r="D11" s="5">
        <v>3093</v>
      </c>
      <c r="E11" s="5"/>
      <c r="F11" s="5"/>
      <c r="G11" s="5"/>
      <c r="H11" s="5"/>
      <c r="I11" s="5">
        <v>251</v>
      </c>
      <c r="J11" s="5">
        <v>9</v>
      </c>
      <c r="K11" s="5"/>
      <c r="L11" s="5">
        <v>6</v>
      </c>
      <c r="M11" s="5">
        <f t="shared" si="0"/>
        <v>266</v>
      </c>
      <c r="N11" s="5">
        <v>686</v>
      </c>
      <c r="O11" s="5">
        <f t="shared" si="1"/>
        <v>4045</v>
      </c>
      <c r="P11" s="5">
        <f t="shared" si="2"/>
        <v>287</v>
      </c>
    </row>
    <row r="12" spans="1:16" ht="10.5">
      <c r="A12" s="4">
        <v>99</v>
      </c>
      <c r="B12" s="3" t="s">
        <v>3</v>
      </c>
      <c r="C12" s="5">
        <v>6376</v>
      </c>
      <c r="D12" s="5">
        <v>3244</v>
      </c>
      <c r="E12" s="5"/>
      <c r="F12" s="5"/>
      <c r="G12" s="5"/>
      <c r="H12" s="5"/>
      <c r="I12" s="5">
        <v>524</v>
      </c>
      <c r="J12" s="5"/>
      <c r="K12" s="5">
        <v>462</v>
      </c>
      <c r="L12" s="5">
        <v>26</v>
      </c>
      <c r="M12" s="5">
        <f t="shared" si="0"/>
        <v>1012</v>
      </c>
      <c r="N12" s="5">
        <v>18</v>
      </c>
      <c r="O12" s="5">
        <f t="shared" si="1"/>
        <v>4274</v>
      </c>
      <c r="P12" s="5">
        <f t="shared" si="2"/>
        <v>2102</v>
      </c>
    </row>
    <row r="13" spans="1:16" ht="10.5">
      <c r="A13" s="4">
        <v>107</v>
      </c>
      <c r="B13" s="3" t="s">
        <v>4</v>
      </c>
      <c r="C13" s="5">
        <v>8238</v>
      </c>
      <c r="D13" s="5">
        <v>4661</v>
      </c>
      <c r="E13" s="5"/>
      <c r="F13" s="5"/>
      <c r="G13" s="5"/>
      <c r="H13" s="5">
        <v>10</v>
      </c>
      <c r="I13" s="5">
        <v>1444</v>
      </c>
      <c r="J13" s="5">
        <v>76</v>
      </c>
      <c r="K13" s="5"/>
      <c r="L13" s="5">
        <v>9</v>
      </c>
      <c r="M13" s="5">
        <f t="shared" si="0"/>
        <v>1539</v>
      </c>
      <c r="N13" s="5">
        <v>31</v>
      </c>
      <c r="O13" s="5">
        <f t="shared" si="1"/>
        <v>6231</v>
      </c>
      <c r="P13" s="5">
        <f t="shared" si="2"/>
        <v>2007</v>
      </c>
    </row>
    <row r="14" spans="1:16" ht="10.5">
      <c r="A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ht="10.5">
      <c r="B15" s="3" t="s">
        <v>20</v>
      </c>
      <c r="C15" s="5">
        <f aca="true" t="shared" si="3" ref="C15:P15">SUM(C8:C13)</f>
        <v>34599</v>
      </c>
      <c r="D15" s="5">
        <f t="shared" si="3"/>
        <v>20742</v>
      </c>
      <c r="E15" s="5">
        <f t="shared" si="3"/>
        <v>0</v>
      </c>
      <c r="F15" s="5">
        <f t="shared" si="3"/>
        <v>0</v>
      </c>
      <c r="G15" s="5">
        <f t="shared" si="3"/>
        <v>0</v>
      </c>
      <c r="H15" s="5">
        <f t="shared" si="3"/>
        <v>12</v>
      </c>
      <c r="I15" s="5">
        <f t="shared" si="3"/>
        <v>4430</v>
      </c>
      <c r="J15" s="5">
        <f t="shared" si="3"/>
        <v>192</v>
      </c>
      <c r="K15" s="5">
        <f t="shared" si="3"/>
        <v>500</v>
      </c>
      <c r="L15" s="5">
        <f t="shared" si="3"/>
        <v>78</v>
      </c>
      <c r="M15" s="5">
        <f t="shared" si="3"/>
        <v>5212</v>
      </c>
      <c r="N15" s="5">
        <f t="shared" si="3"/>
        <v>948</v>
      </c>
      <c r="O15" s="5">
        <f t="shared" si="3"/>
        <v>26902</v>
      </c>
      <c r="P15" s="5">
        <f t="shared" si="3"/>
        <v>7697</v>
      </c>
    </row>
    <row r="17" spans="1:16" ht="10.5">
      <c r="A17" s="6">
        <v>62</v>
      </c>
      <c r="B17" s="7" t="s">
        <v>5</v>
      </c>
      <c r="C17" s="5"/>
      <c r="D17" s="5">
        <v>43</v>
      </c>
      <c r="E17" s="5"/>
      <c r="F17" s="5"/>
      <c r="G17" s="5"/>
      <c r="H17" s="5"/>
      <c r="I17" s="5"/>
      <c r="J17" s="5"/>
      <c r="K17" s="5">
        <v>44</v>
      </c>
      <c r="L17" s="5"/>
      <c r="M17" s="5">
        <f aca="true" t="shared" si="4" ref="M17:M22">SUM(E17:L17)</f>
        <v>44</v>
      </c>
      <c r="N17" s="5"/>
      <c r="O17" s="5">
        <f aca="true" t="shared" si="5" ref="O17:O22">+D17+M17+N17</f>
        <v>87</v>
      </c>
      <c r="P17" s="5">
        <f aca="true" t="shared" si="6" ref="P17:P22">+C17-O17</f>
        <v>-87</v>
      </c>
    </row>
    <row r="18" spans="1:16" ht="10.5">
      <c r="A18" s="6">
        <v>63</v>
      </c>
      <c r="B18" s="7" t="s">
        <v>39</v>
      </c>
      <c r="C18" s="5">
        <v>17</v>
      </c>
      <c r="D18" s="5">
        <v>13</v>
      </c>
      <c r="E18" s="5"/>
      <c r="F18" s="5"/>
      <c r="G18" s="5"/>
      <c r="H18" s="5"/>
      <c r="I18" s="5"/>
      <c r="J18" s="5">
        <v>18</v>
      </c>
      <c r="K18" s="5">
        <v>8</v>
      </c>
      <c r="L18" s="5"/>
      <c r="M18" s="5">
        <f t="shared" si="4"/>
        <v>26</v>
      </c>
      <c r="N18" s="5"/>
      <c r="O18" s="5">
        <f t="shared" si="5"/>
        <v>39</v>
      </c>
      <c r="P18" s="5">
        <f t="shared" si="6"/>
        <v>-22</v>
      </c>
    </row>
    <row r="19" spans="1:16" ht="10.5">
      <c r="A19" s="6">
        <v>65</v>
      </c>
      <c r="B19" s="7" t="s">
        <v>6</v>
      </c>
      <c r="C19" s="5">
        <v>8</v>
      </c>
      <c r="D19" s="5">
        <v>29</v>
      </c>
      <c r="E19" s="5"/>
      <c r="F19" s="5"/>
      <c r="G19" s="5"/>
      <c r="H19" s="5"/>
      <c r="I19" s="5">
        <v>14</v>
      </c>
      <c r="J19" s="5">
        <v>4</v>
      </c>
      <c r="K19" s="5">
        <v>6</v>
      </c>
      <c r="L19" s="5"/>
      <c r="M19" s="5">
        <f t="shared" si="4"/>
        <v>24</v>
      </c>
      <c r="N19" s="5"/>
      <c r="O19" s="5">
        <f t="shared" si="5"/>
        <v>53</v>
      </c>
      <c r="P19" s="5">
        <f t="shared" si="6"/>
        <v>-45</v>
      </c>
    </row>
    <row r="20" spans="1:16" ht="10.5">
      <c r="A20" s="6">
        <v>68</v>
      </c>
      <c r="B20" s="7" t="s">
        <v>7</v>
      </c>
      <c r="C20" s="5">
        <v>5</v>
      </c>
      <c r="D20" s="5">
        <v>2</v>
      </c>
      <c r="E20" s="5"/>
      <c r="F20" s="5"/>
      <c r="G20" s="5"/>
      <c r="H20" s="5"/>
      <c r="I20" s="5"/>
      <c r="J20" s="5">
        <v>3</v>
      </c>
      <c r="K20" s="5">
        <v>2</v>
      </c>
      <c r="L20" s="5"/>
      <c r="M20" s="5">
        <f t="shared" si="4"/>
        <v>5</v>
      </c>
      <c r="N20" s="5"/>
      <c r="O20" s="5">
        <f t="shared" si="5"/>
        <v>7</v>
      </c>
      <c r="P20" s="5">
        <f t="shared" si="6"/>
        <v>-2</v>
      </c>
    </row>
    <row r="21" spans="1:16" ht="10.5">
      <c r="A21" s="6">
        <v>76</v>
      </c>
      <c r="B21" s="7" t="s">
        <v>38</v>
      </c>
      <c r="C21" s="5">
        <v>69</v>
      </c>
      <c r="D21" s="5">
        <v>21</v>
      </c>
      <c r="E21" s="5"/>
      <c r="F21" s="5"/>
      <c r="G21" s="5"/>
      <c r="H21" s="5"/>
      <c r="I21" s="5">
        <v>9</v>
      </c>
      <c r="J21" s="5">
        <v>21</v>
      </c>
      <c r="K21" s="5">
        <v>6</v>
      </c>
      <c r="L21" s="5"/>
      <c r="M21" s="5">
        <f t="shared" si="4"/>
        <v>36</v>
      </c>
      <c r="N21" s="5"/>
      <c r="O21" s="5">
        <f t="shared" si="5"/>
        <v>57</v>
      </c>
      <c r="P21" s="5">
        <f t="shared" si="6"/>
        <v>12</v>
      </c>
    </row>
    <row r="22" spans="1:16" ht="10.5">
      <c r="A22" s="6">
        <v>94</v>
      </c>
      <c r="B22" s="7" t="s">
        <v>8</v>
      </c>
      <c r="C22" s="5">
        <v>3</v>
      </c>
      <c r="D22" s="5">
        <v>1</v>
      </c>
      <c r="E22" s="5"/>
      <c r="F22" s="5"/>
      <c r="G22" s="5"/>
      <c r="H22" s="5"/>
      <c r="I22" s="5"/>
      <c r="J22" s="5"/>
      <c r="K22" s="5">
        <v>2</v>
      </c>
      <c r="L22" s="5"/>
      <c r="M22" s="5">
        <f t="shared" si="4"/>
        <v>2</v>
      </c>
      <c r="N22" s="5"/>
      <c r="O22" s="5">
        <f t="shared" si="5"/>
        <v>3</v>
      </c>
      <c r="P22" s="5">
        <f t="shared" si="6"/>
        <v>0</v>
      </c>
    </row>
    <row r="23" spans="1:16" ht="10.5">
      <c r="A23" s="6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ht="10.5">
      <c r="B24" s="3" t="s">
        <v>21</v>
      </c>
      <c r="C24" s="5">
        <f>SUM(C17:C22)</f>
        <v>102</v>
      </c>
      <c r="D24" s="5">
        <f aca="true" t="shared" si="7" ref="D24:P24">SUM(D17:D22)</f>
        <v>109</v>
      </c>
      <c r="E24" s="5">
        <f t="shared" si="7"/>
        <v>0</v>
      </c>
      <c r="F24" s="5">
        <f t="shared" si="7"/>
        <v>0</v>
      </c>
      <c r="G24" s="5">
        <f t="shared" si="7"/>
        <v>0</v>
      </c>
      <c r="H24" s="5">
        <f t="shared" si="7"/>
        <v>0</v>
      </c>
      <c r="I24" s="5">
        <f t="shared" si="7"/>
        <v>23</v>
      </c>
      <c r="J24" s="5">
        <f t="shared" si="7"/>
        <v>46</v>
      </c>
      <c r="K24" s="5">
        <f t="shared" si="7"/>
        <v>68</v>
      </c>
      <c r="L24" s="5">
        <f t="shared" si="7"/>
        <v>0</v>
      </c>
      <c r="M24" s="5">
        <f t="shared" si="7"/>
        <v>137</v>
      </c>
      <c r="N24" s="5">
        <f t="shared" si="7"/>
        <v>0</v>
      </c>
      <c r="O24" s="5">
        <f t="shared" si="7"/>
        <v>246</v>
      </c>
      <c r="P24" s="5">
        <f t="shared" si="7"/>
        <v>-144</v>
      </c>
    </row>
    <row r="25" spans="3:16" ht="10.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s="11" customFormat="1" ht="11.25" thickBot="1">
      <c r="A26" s="8"/>
      <c r="B26" s="9" t="s">
        <v>22</v>
      </c>
      <c r="C26" s="10">
        <f>+C15+C24</f>
        <v>34701</v>
      </c>
      <c r="D26" s="10">
        <f aca="true" t="shared" si="8" ref="D26:P26">+D15+D24</f>
        <v>20851</v>
      </c>
      <c r="E26" s="10">
        <f t="shared" si="8"/>
        <v>0</v>
      </c>
      <c r="F26" s="10">
        <f t="shared" si="8"/>
        <v>0</v>
      </c>
      <c r="G26" s="10">
        <f t="shared" si="8"/>
        <v>0</v>
      </c>
      <c r="H26" s="10">
        <f t="shared" si="8"/>
        <v>12</v>
      </c>
      <c r="I26" s="10">
        <f t="shared" si="8"/>
        <v>4453</v>
      </c>
      <c r="J26" s="10">
        <f t="shared" si="8"/>
        <v>238</v>
      </c>
      <c r="K26" s="10">
        <f t="shared" si="8"/>
        <v>568</v>
      </c>
      <c r="L26" s="10">
        <f t="shared" si="8"/>
        <v>78</v>
      </c>
      <c r="M26" s="10">
        <f t="shared" si="8"/>
        <v>5349</v>
      </c>
      <c r="N26" s="10">
        <f t="shared" si="8"/>
        <v>948</v>
      </c>
      <c r="O26" s="10">
        <f t="shared" si="8"/>
        <v>27148</v>
      </c>
      <c r="P26" s="10">
        <f t="shared" si="8"/>
        <v>7553</v>
      </c>
    </row>
    <row r="27" spans="1:16" s="11" customFormat="1" ht="10.5">
      <c r="A27" s="11" t="str">
        <f>+abril!A27</f>
        <v>Fuente: Superintendencia de Salud, Archivos Maestros de Beneficiarios, Contratos y Cotizaciones. </v>
      </c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="11" customFormat="1" ht="10.5">
      <c r="A28" s="11" t="s">
        <v>23</v>
      </c>
    </row>
    <row r="29" s="11" customFormat="1" ht="10.5">
      <c r="A29" s="11" t="s">
        <v>24</v>
      </c>
    </row>
    <row r="30" spans="1:2" s="11" customFormat="1" ht="10.5">
      <c r="A30" s="3" t="s">
        <v>25</v>
      </c>
      <c r="B30" s="3"/>
    </row>
    <row r="31" ht="10.5">
      <c r="A31" s="3" t="s">
        <v>26</v>
      </c>
    </row>
    <row r="32" ht="10.5">
      <c r="A32" s="3" t="s">
        <v>27</v>
      </c>
    </row>
    <row r="33" ht="10.5">
      <c r="A33" s="3" t="s">
        <v>28</v>
      </c>
    </row>
    <row r="34" ht="10.5">
      <c r="A34" s="3" t="s">
        <v>29</v>
      </c>
    </row>
    <row r="35" ht="10.5">
      <c r="A35" s="3" t="s">
        <v>30</v>
      </c>
    </row>
    <row r="36" ht="10.5">
      <c r="A36" s="3" t="s">
        <v>31</v>
      </c>
    </row>
    <row r="37" ht="10.5">
      <c r="A37" s="3" t="s">
        <v>32</v>
      </c>
    </row>
    <row r="38" ht="10.5">
      <c r="A38" s="3" t="s">
        <v>33</v>
      </c>
    </row>
    <row r="39" ht="10.5">
      <c r="A39" s="3" t="s">
        <v>34</v>
      </c>
    </row>
    <row r="40" ht="10.5">
      <c r="A40" s="3" t="s">
        <v>35</v>
      </c>
    </row>
    <row r="41" ht="10.5">
      <c r="A41" s="3" t="s">
        <v>52</v>
      </c>
    </row>
    <row r="42" ht="10.5">
      <c r="A42" s="3" t="s">
        <v>53</v>
      </c>
    </row>
  </sheetData>
  <sheetProtection/>
  <mergeCells count="19">
    <mergeCell ref="M5:M7"/>
    <mergeCell ref="N5:N7"/>
    <mergeCell ref="O5:O7"/>
    <mergeCell ref="P5:P7"/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J6:J7"/>
    <mergeCell ref="K6:K7"/>
    <mergeCell ref="L6:L7"/>
    <mergeCell ref="E5:L5"/>
  </mergeCells>
  <printOptions/>
  <pageMargins left="0.75" right="0.75" top="1" bottom="1" header="0" footer="0"/>
  <pageSetup orientation="portrait" paperSize="9"/>
  <ignoredErrors>
    <ignoredError sqref="M8:M10 M12:M23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2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30.710937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30" t="s">
        <v>48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3.5">
      <c r="A3" s="30" t="s">
        <v>63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5" spans="1:16" ht="10.5">
      <c r="A5" s="25"/>
      <c r="B5" s="25"/>
      <c r="C5" s="25"/>
      <c r="D5" s="25"/>
      <c r="E5" s="31" t="s">
        <v>11</v>
      </c>
      <c r="F5" s="31"/>
      <c r="G5" s="31"/>
      <c r="H5" s="31"/>
      <c r="I5" s="31"/>
      <c r="J5" s="31"/>
      <c r="K5" s="31"/>
      <c r="L5" s="31"/>
      <c r="M5" s="32" t="s">
        <v>11</v>
      </c>
      <c r="N5" s="32" t="s">
        <v>37</v>
      </c>
      <c r="O5" s="32" t="s">
        <v>50</v>
      </c>
      <c r="P5" s="32" t="s">
        <v>51</v>
      </c>
    </row>
    <row r="6" spans="1:16" ht="10.5" customHeight="1">
      <c r="A6" s="28" t="s">
        <v>0</v>
      </c>
      <c r="B6" s="28" t="s">
        <v>9</v>
      </c>
      <c r="C6" s="28" t="s">
        <v>10</v>
      </c>
      <c r="D6" s="28" t="s">
        <v>36</v>
      </c>
      <c r="E6" s="28" t="s">
        <v>12</v>
      </c>
      <c r="F6" s="28" t="s">
        <v>13</v>
      </c>
      <c r="G6" s="28" t="s">
        <v>14</v>
      </c>
      <c r="H6" s="28" t="s">
        <v>15</v>
      </c>
      <c r="I6" s="28" t="s">
        <v>17</v>
      </c>
      <c r="J6" s="28" t="s">
        <v>16</v>
      </c>
      <c r="K6" s="28" t="s">
        <v>18</v>
      </c>
      <c r="L6" s="28" t="s">
        <v>19</v>
      </c>
      <c r="M6" s="28"/>
      <c r="N6" s="28"/>
      <c r="O6" s="28"/>
      <c r="P6" s="28"/>
    </row>
    <row r="7" spans="1:16" ht="11.25" thickBo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ht="10.5">
      <c r="A8" s="4">
        <v>67</v>
      </c>
      <c r="B8" s="3" t="s">
        <v>1</v>
      </c>
      <c r="C8" s="5">
        <v>6703</v>
      </c>
      <c r="D8" s="5">
        <v>4344</v>
      </c>
      <c r="E8" s="5"/>
      <c r="F8" s="5"/>
      <c r="G8" s="5"/>
      <c r="H8" s="5">
        <v>8</v>
      </c>
      <c r="I8" s="5">
        <v>755</v>
      </c>
      <c r="J8" s="5">
        <v>42</v>
      </c>
      <c r="K8" s="5"/>
      <c r="L8" s="5">
        <v>15</v>
      </c>
      <c r="M8" s="5">
        <f aca="true" t="shared" si="0" ref="M8:M13">SUM(E8:L8)</f>
        <v>820</v>
      </c>
      <c r="N8" s="5">
        <v>229</v>
      </c>
      <c r="O8" s="5">
        <f aca="true" t="shared" si="1" ref="O8:O13">+D8+M8+N8</f>
        <v>5393</v>
      </c>
      <c r="P8" s="5">
        <f aca="true" t="shared" si="2" ref="P8:P13">+C8-O8</f>
        <v>1310</v>
      </c>
    </row>
    <row r="9" spans="1:16" ht="10.5">
      <c r="A9" s="4">
        <v>78</v>
      </c>
      <c r="B9" s="3" t="s">
        <v>40</v>
      </c>
      <c r="C9" s="5">
        <v>7433</v>
      </c>
      <c r="D9" s="5">
        <v>6548</v>
      </c>
      <c r="E9" s="5"/>
      <c r="F9" s="5"/>
      <c r="G9" s="5"/>
      <c r="H9" s="5"/>
      <c r="I9" s="5">
        <v>1477</v>
      </c>
      <c r="J9" s="5">
        <v>35</v>
      </c>
      <c r="K9" s="5"/>
      <c r="L9" s="5">
        <v>6</v>
      </c>
      <c r="M9" s="5">
        <f t="shared" si="0"/>
        <v>1518</v>
      </c>
      <c r="N9" s="5"/>
      <c r="O9" s="5">
        <f t="shared" si="1"/>
        <v>8066</v>
      </c>
      <c r="P9" s="5">
        <f t="shared" si="2"/>
        <v>-633</v>
      </c>
    </row>
    <row r="10" spans="1:16" ht="10.5">
      <c r="A10" s="4">
        <v>80</v>
      </c>
      <c r="B10" s="3" t="s">
        <v>2</v>
      </c>
      <c r="C10" s="5">
        <v>1169</v>
      </c>
      <c r="D10" s="5">
        <v>513</v>
      </c>
      <c r="E10" s="5"/>
      <c r="F10" s="5"/>
      <c r="G10" s="5"/>
      <c r="H10" s="5"/>
      <c r="I10" s="5">
        <v>99</v>
      </c>
      <c r="J10" s="5"/>
      <c r="K10" s="5">
        <v>62</v>
      </c>
      <c r="L10" s="5">
        <v>8</v>
      </c>
      <c r="M10" s="5">
        <f t="shared" si="0"/>
        <v>169</v>
      </c>
      <c r="N10" s="5">
        <v>1</v>
      </c>
      <c r="O10" s="5">
        <f t="shared" si="1"/>
        <v>683</v>
      </c>
      <c r="P10" s="5">
        <f t="shared" si="2"/>
        <v>486</v>
      </c>
    </row>
    <row r="11" spans="1:16" ht="10.5">
      <c r="A11" s="6">
        <v>81</v>
      </c>
      <c r="B11" s="7" t="s">
        <v>54</v>
      </c>
      <c r="C11" s="5">
        <v>5362</v>
      </c>
      <c r="D11" s="5">
        <v>2885</v>
      </c>
      <c r="E11" s="5"/>
      <c r="F11" s="5"/>
      <c r="G11" s="5"/>
      <c r="H11" s="5"/>
      <c r="I11" s="5">
        <v>35</v>
      </c>
      <c r="J11" s="5">
        <v>13</v>
      </c>
      <c r="K11" s="5"/>
      <c r="L11" s="5">
        <v>20</v>
      </c>
      <c r="M11" s="5">
        <f t="shared" si="0"/>
        <v>68</v>
      </c>
      <c r="N11" s="5">
        <v>643</v>
      </c>
      <c r="O11" s="5">
        <f t="shared" si="1"/>
        <v>3596</v>
      </c>
      <c r="P11" s="5">
        <f t="shared" si="2"/>
        <v>1766</v>
      </c>
    </row>
    <row r="12" spans="1:16" ht="10.5">
      <c r="A12" s="4">
        <v>99</v>
      </c>
      <c r="B12" s="3" t="s">
        <v>3</v>
      </c>
      <c r="C12" s="5">
        <v>6600</v>
      </c>
      <c r="D12" s="5">
        <v>3752</v>
      </c>
      <c r="E12" s="5"/>
      <c r="F12" s="5"/>
      <c r="G12" s="5"/>
      <c r="H12" s="5"/>
      <c r="I12" s="5">
        <v>500</v>
      </c>
      <c r="J12" s="5"/>
      <c r="K12" s="5">
        <v>573</v>
      </c>
      <c r="L12" s="5">
        <v>32</v>
      </c>
      <c r="M12" s="5">
        <f t="shared" si="0"/>
        <v>1105</v>
      </c>
      <c r="N12" s="5">
        <v>25</v>
      </c>
      <c r="O12" s="5">
        <f t="shared" si="1"/>
        <v>4882</v>
      </c>
      <c r="P12" s="5">
        <f t="shared" si="2"/>
        <v>1718</v>
      </c>
    </row>
    <row r="13" spans="1:16" ht="10.5">
      <c r="A13" s="4">
        <v>107</v>
      </c>
      <c r="B13" s="3" t="s">
        <v>4</v>
      </c>
      <c r="C13" s="5">
        <v>7959</v>
      </c>
      <c r="D13" s="5">
        <v>5570</v>
      </c>
      <c r="E13" s="5"/>
      <c r="F13" s="5"/>
      <c r="G13" s="5"/>
      <c r="H13" s="5">
        <v>10</v>
      </c>
      <c r="I13" s="5">
        <v>1370</v>
      </c>
      <c r="J13" s="5">
        <v>94</v>
      </c>
      <c r="K13" s="5"/>
      <c r="L13" s="5">
        <v>6</v>
      </c>
      <c r="M13" s="5">
        <f t="shared" si="0"/>
        <v>1480</v>
      </c>
      <c r="N13" s="5">
        <v>33</v>
      </c>
      <c r="O13" s="5">
        <f t="shared" si="1"/>
        <v>7083</v>
      </c>
      <c r="P13" s="5">
        <f t="shared" si="2"/>
        <v>876</v>
      </c>
    </row>
    <row r="14" spans="1:16" ht="10.5">
      <c r="A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ht="10.5">
      <c r="B15" s="3" t="s">
        <v>20</v>
      </c>
      <c r="C15" s="5">
        <f aca="true" t="shared" si="3" ref="C15:P15">SUM(C8:C13)</f>
        <v>35226</v>
      </c>
      <c r="D15" s="5">
        <f t="shared" si="3"/>
        <v>23612</v>
      </c>
      <c r="E15" s="5">
        <f t="shared" si="3"/>
        <v>0</v>
      </c>
      <c r="F15" s="5">
        <f t="shared" si="3"/>
        <v>0</v>
      </c>
      <c r="G15" s="5">
        <f t="shared" si="3"/>
        <v>0</v>
      </c>
      <c r="H15" s="5">
        <f t="shared" si="3"/>
        <v>18</v>
      </c>
      <c r="I15" s="5">
        <f t="shared" si="3"/>
        <v>4236</v>
      </c>
      <c r="J15" s="5">
        <f t="shared" si="3"/>
        <v>184</v>
      </c>
      <c r="K15" s="5">
        <f t="shared" si="3"/>
        <v>635</v>
      </c>
      <c r="L15" s="5">
        <f t="shared" si="3"/>
        <v>87</v>
      </c>
      <c r="M15" s="5">
        <f t="shared" si="3"/>
        <v>5160</v>
      </c>
      <c r="N15" s="5">
        <f t="shared" si="3"/>
        <v>931</v>
      </c>
      <c r="O15" s="5">
        <f t="shared" si="3"/>
        <v>29703</v>
      </c>
      <c r="P15" s="5">
        <f t="shared" si="3"/>
        <v>5523</v>
      </c>
    </row>
    <row r="17" spans="1:16" ht="10.5">
      <c r="A17" s="6">
        <v>62</v>
      </c>
      <c r="B17" s="7" t="s">
        <v>5</v>
      </c>
      <c r="C17" s="5">
        <v>1</v>
      </c>
      <c r="D17" s="5">
        <v>1</v>
      </c>
      <c r="E17" s="5"/>
      <c r="F17" s="5"/>
      <c r="G17" s="5"/>
      <c r="H17" s="5"/>
      <c r="I17" s="5"/>
      <c r="J17" s="5">
        <v>2</v>
      </c>
      <c r="K17" s="5"/>
      <c r="L17" s="5"/>
      <c r="M17" s="5">
        <f aca="true" t="shared" si="4" ref="M17:M22">SUM(E17:L17)</f>
        <v>2</v>
      </c>
      <c r="N17" s="5"/>
      <c r="O17" s="5">
        <f aca="true" t="shared" si="5" ref="O17:O22">+D17+M17+N17</f>
        <v>3</v>
      </c>
      <c r="P17" s="5">
        <f aca="true" t="shared" si="6" ref="P17:P22">+C17-O17</f>
        <v>-2</v>
      </c>
    </row>
    <row r="18" spans="1:16" ht="10.5">
      <c r="A18" s="6">
        <v>63</v>
      </c>
      <c r="B18" s="7" t="s">
        <v>39</v>
      </c>
      <c r="C18" s="5">
        <v>13</v>
      </c>
      <c r="D18" s="5">
        <v>12</v>
      </c>
      <c r="E18" s="5"/>
      <c r="F18" s="5"/>
      <c r="G18" s="5"/>
      <c r="H18" s="5"/>
      <c r="I18" s="5"/>
      <c r="J18" s="5">
        <v>11</v>
      </c>
      <c r="K18" s="5"/>
      <c r="L18" s="5"/>
      <c r="M18" s="5">
        <f t="shared" si="4"/>
        <v>11</v>
      </c>
      <c r="N18" s="5"/>
      <c r="O18" s="5">
        <f t="shared" si="5"/>
        <v>23</v>
      </c>
      <c r="P18" s="5">
        <f t="shared" si="6"/>
        <v>-10</v>
      </c>
    </row>
    <row r="19" spans="1:16" ht="10.5">
      <c r="A19" s="6">
        <v>65</v>
      </c>
      <c r="B19" s="7" t="s">
        <v>6</v>
      </c>
      <c r="C19" s="5">
        <v>14</v>
      </c>
      <c r="D19" s="5">
        <v>25</v>
      </c>
      <c r="E19" s="5"/>
      <c r="F19" s="5"/>
      <c r="G19" s="5"/>
      <c r="H19" s="5"/>
      <c r="I19" s="5">
        <v>23</v>
      </c>
      <c r="J19" s="5">
        <v>6</v>
      </c>
      <c r="K19" s="5">
        <v>3</v>
      </c>
      <c r="L19" s="5"/>
      <c r="M19" s="5">
        <f t="shared" si="4"/>
        <v>32</v>
      </c>
      <c r="N19" s="5"/>
      <c r="O19" s="5">
        <f t="shared" si="5"/>
        <v>57</v>
      </c>
      <c r="P19" s="5">
        <f t="shared" si="6"/>
        <v>-43</v>
      </c>
    </row>
    <row r="20" spans="1:16" ht="10.5">
      <c r="A20" s="6">
        <v>68</v>
      </c>
      <c r="B20" s="7" t="s">
        <v>7</v>
      </c>
      <c r="C20" s="5">
        <v>14</v>
      </c>
      <c r="D20" s="5">
        <v>2</v>
      </c>
      <c r="E20" s="5"/>
      <c r="F20" s="5"/>
      <c r="G20" s="5"/>
      <c r="H20" s="5"/>
      <c r="I20" s="5"/>
      <c r="J20" s="5">
        <v>1</v>
      </c>
      <c r="K20" s="5">
        <v>0</v>
      </c>
      <c r="L20" s="5"/>
      <c r="M20" s="5">
        <f t="shared" si="4"/>
        <v>1</v>
      </c>
      <c r="N20" s="5"/>
      <c r="O20" s="5">
        <f t="shared" si="5"/>
        <v>3</v>
      </c>
      <c r="P20" s="5">
        <f t="shared" si="6"/>
        <v>11</v>
      </c>
    </row>
    <row r="21" spans="1:16" ht="10.5">
      <c r="A21" s="6">
        <v>76</v>
      </c>
      <c r="B21" s="7" t="s">
        <v>38</v>
      </c>
      <c r="C21" s="5">
        <v>72</v>
      </c>
      <c r="D21" s="5">
        <v>36</v>
      </c>
      <c r="E21" s="5"/>
      <c r="F21" s="5"/>
      <c r="G21" s="5"/>
      <c r="H21" s="5"/>
      <c r="I21" s="5"/>
      <c r="J21" s="5">
        <v>15</v>
      </c>
      <c r="K21" s="5">
        <v>11</v>
      </c>
      <c r="L21" s="5"/>
      <c r="M21" s="5">
        <f t="shared" si="4"/>
        <v>26</v>
      </c>
      <c r="N21" s="5"/>
      <c r="O21" s="5">
        <f t="shared" si="5"/>
        <v>62</v>
      </c>
      <c r="P21" s="5">
        <f t="shared" si="6"/>
        <v>10</v>
      </c>
    </row>
    <row r="22" spans="1:16" ht="10.5">
      <c r="A22" s="6">
        <v>94</v>
      </c>
      <c r="B22" s="7" t="s">
        <v>8</v>
      </c>
      <c r="C22" s="5"/>
      <c r="D22" s="5">
        <v>3</v>
      </c>
      <c r="E22" s="5"/>
      <c r="F22" s="5"/>
      <c r="G22" s="5"/>
      <c r="H22" s="5"/>
      <c r="I22" s="5"/>
      <c r="J22" s="5"/>
      <c r="K22" s="5"/>
      <c r="L22" s="5">
        <v>3</v>
      </c>
      <c r="M22" s="5">
        <f t="shared" si="4"/>
        <v>3</v>
      </c>
      <c r="N22" s="5"/>
      <c r="O22" s="5">
        <f t="shared" si="5"/>
        <v>6</v>
      </c>
      <c r="P22" s="5">
        <f t="shared" si="6"/>
        <v>-6</v>
      </c>
    </row>
    <row r="23" spans="1:16" ht="10.5">
      <c r="A23" s="6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ht="10.5">
      <c r="B24" s="3" t="s">
        <v>21</v>
      </c>
      <c r="C24" s="5">
        <f>SUM(C17:C22)</f>
        <v>114</v>
      </c>
      <c r="D24" s="5">
        <f aca="true" t="shared" si="7" ref="D24:P24">SUM(D17:D22)</f>
        <v>79</v>
      </c>
      <c r="E24" s="5">
        <f t="shared" si="7"/>
        <v>0</v>
      </c>
      <c r="F24" s="5">
        <f t="shared" si="7"/>
        <v>0</v>
      </c>
      <c r="G24" s="5">
        <f t="shared" si="7"/>
        <v>0</v>
      </c>
      <c r="H24" s="5">
        <f t="shared" si="7"/>
        <v>0</v>
      </c>
      <c r="I24" s="5">
        <f t="shared" si="7"/>
        <v>23</v>
      </c>
      <c r="J24" s="5">
        <f t="shared" si="7"/>
        <v>35</v>
      </c>
      <c r="K24" s="5">
        <f t="shared" si="7"/>
        <v>14</v>
      </c>
      <c r="L24" s="5">
        <f t="shared" si="7"/>
        <v>3</v>
      </c>
      <c r="M24" s="5">
        <f t="shared" si="7"/>
        <v>75</v>
      </c>
      <c r="N24" s="5">
        <f t="shared" si="7"/>
        <v>0</v>
      </c>
      <c r="O24" s="5">
        <f t="shared" si="7"/>
        <v>154</v>
      </c>
      <c r="P24" s="5">
        <f t="shared" si="7"/>
        <v>-40</v>
      </c>
    </row>
    <row r="25" spans="3:16" ht="10.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s="11" customFormat="1" ht="11.25" thickBot="1">
      <c r="A26" s="8"/>
      <c r="B26" s="9" t="s">
        <v>22</v>
      </c>
      <c r="C26" s="10">
        <f>+C15+C24</f>
        <v>35340</v>
      </c>
      <c r="D26" s="10">
        <f aca="true" t="shared" si="8" ref="D26:P26">+D15+D24</f>
        <v>23691</v>
      </c>
      <c r="E26" s="10">
        <f t="shared" si="8"/>
        <v>0</v>
      </c>
      <c r="F26" s="10">
        <f t="shared" si="8"/>
        <v>0</v>
      </c>
      <c r="G26" s="10">
        <f t="shared" si="8"/>
        <v>0</v>
      </c>
      <c r="H26" s="10">
        <f t="shared" si="8"/>
        <v>18</v>
      </c>
      <c r="I26" s="10">
        <f t="shared" si="8"/>
        <v>4259</v>
      </c>
      <c r="J26" s="10">
        <f t="shared" si="8"/>
        <v>219</v>
      </c>
      <c r="K26" s="10">
        <f t="shared" si="8"/>
        <v>649</v>
      </c>
      <c r="L26" s="10">
        <f t="shared" si="8"/>
        <v>90</v>
      </c>
      <c r="M26" s="10">
        <f t="shared" si="8"/>
        <v>5235</v>
      </c>
      <c r="N26" s="10">
        <f t="shared" si="8"/>
        <v>931</v>
      </c>
      <c r="O26" s="10">
        <f t="shared" si="8"/>
        <v>29857</v>
      </c>
      <c r="P26" s="10">
        <f t="shared" si="8"/>
        <v>5483</v>
      </c>
    </row>
    <row r="27" spans="1:16" s="11" customFormat="1" ht="10.5">
      <c r="A27" s="11" t="str">
        <f>+mayo!A27</f>
        <v>Fuente: Superintendencia de Salud, Archivos Maestros de Beneficiarios, Contratos y Cotizaciones. </v>
      </c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="11" customFormat="1" ht="10.5">
      <c r="A28" s="11" t="s">
        <v>23</v>
      </c>
    </row>
    <row r="29" s="11" customFormat="1" ht="10.5">
      <c r="A29" s="11" t="s">
        <v>24</v>
      </c>
    </row>
    <row r="30" spans="1:2" s="11" customFormat="1" ht="10.5">
      <c r="A30" s="3" t="s">
        <v>25</v>
      </c>
      <c r="B30" s="3"/>
    </row>
    <row r="31" ht="10.5">
      <c r="A31" s="3" t="s">
        <v>26</v>
      </c>
    </row>
    <row r="32" ht="10.5">
      <c r="A32" s="3" t="s">
        <v>27</v>
      </c>
    </row>
    <row r="33" ht="10.5">
      <c r="A33" s="3" t="s">
        <v>28</v>
      </c>
    </row>
    <row r="34" ht="10.5">
      <c r="A34" s="3" t="s">
        <v>29</v>
      </c>
    </row>
    <row r="35" ht="10.5">
      <c r="A35" s="3" t="s">
        <v>30</v>
      </c>
    </row>
    <row r="36" ht="10.5">
      <c r="A36" s="3" t="s">
        <v>31</v>
      </c>
    </row>
    <row r="37" ht="10.5">
      <c r="A37" s="3" t="s">
        <v>32</v>
      </c>
    </row>
    <row r="38" ht="10.5">
      <c r="A38" s="3" t="s">
        <v>33</v>
      </c>
    </row>
    <row r="39" ht="10.5">
      <c r="A39" s="3" t="s">
        <v>34</v>
      </c>
    </row>
    <row r="40" ht="10.5">
      <c r="A40" s="3" t="s">
        <v>35</v>
      </c>
    </row>
    <row r="41" ht="10.5">
      <c r="A41" s="3" t="s">
        <v>52</v>
      </c>
    </row>
    <row r="42" ht="10.5">
      <c r="A42" s="3" t="s">
        <v>53</v>
      </c>
    </row>
  </sheetData>
  <sheetProtection/>
  <mergeCells count="19">
    <mergeCell ref="A6:A7"/>
    <mergeCell ref="B6:B7"/>
    <mergeCell ref="C6:C7"/>
    <mergeCell ref="D6:D7"/>
    <mergeCell ref="I6:I7"/>
    <mergeCell ref="E6:E7"/>
    <mergeCell ref="F6:F7"/>
    <mergeCell ref="G6:G7"/>
    <mergeCell ref="H6:H7"/>
    <mergeCell ref="A2:P2"/>
    <mergeCell ref="A3:P3"/>
    <mergeCell ref="J6:J7"/>
    <mergeCell ref="K6:K7"/>
    <mergeCell ref="L6:L7"/>
    <mergeCell ref="E5:L5"/>
    <mergeCell ref="M5:M7"/>
    <mergeCell ref="N5:N7"/>
    <mergeCell ref="O5:O7"/>
    <mergeCell ref="P5:P7"/>
  </mergeCells>
  <printOptions/>
  <pageMargins left="0.75" right="0.75" top="1" bottom="1" header="0" footer="0"/>
  <pageSetup orientation="portrait" paperSize="9"/>
  <ignoredErrors>
    <ignoredError sqref="M8:M22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2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30.710937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30" t="s">
        <v>48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3.5">
      <c r="A3" s="30" t="s">
        <v>62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5" spans="1:16" ht="10.5">
      <c r="A5" s="25"/>
      <c r="B5" s="25"/>
      <c r="C5" s="25"/>
      <c r="D5" s="25"/>
      <c r="E5" s="31" t="s">
        <v>11</v>
      </c>
      <c r="F5" s="31"/>
      <c r="G5" s="31"/>
      <c r="H5" s="31"/>
      <c r="I5" s="31"/>
      <c r="J5" s="31"/>
      <c r="K5" s="31"/>
      <c r="L5" s="31"/>
      <c r="M5" s="32" t="s">
        <v>11</v>
      </c>
      <c r="N5" s="32" t="s">
        <v>37</v>
      </c>
      <c r="O5" s="32" t="s">
        <v>50</v>
      </c>
      <c r="P5" s="32" t="s">
        <v>51</v>
      </c>
    </row>
    <row r="6" spans="1:16" ht="10.5" customHeight="1">
      <c r="A6" s="28" t="s">
        <v>0</v>
      </c>
      <c r="B6" s="28" t="s">
        <v>9</v>
      </c>
      <c r="C6" s="28" t="s">
        <v>10</v>
      </c>
      <c r="D6" s="28" t="s">
        <v>36</v>
      </c>
      <c r="E6" s="28" t="s">
        <v>12</v>
      </c>
      <c r="F6" s="28" t="s">
        <v>13</v>
      </c>
      <c r="G6" s="28" t="s">
        <v>14</v>
      </c>
      <c r="H6" s="28" t="s">
        <v>15</v>
      </c>
      <c r="I6" s="28" t="s">
        <v>17</v>
      </c>
      <c r="J6" s="28" t="s">
        <v>16</v>
      </c>
      <c r="K6" s="28" t="s">
        <v>18</v>
      </c>
      <c r="L6" s="28" t="s">
        <v>19</v>
      </c>
      <c r="M6" s="28"/>
      <c r="N6" s="28"/>
      <c r="O6" s="28"/>
      <c r="P6" s="28"/>
    </row>
    <row r="7" spans="1:16" ht="11.25" thickBo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ht="10.5">
      <c r="A8" s="4">
        <v>67</v>
      </c>
      <c r="B8" s="3" t="s">
        <v>1</v>
      </c>
      <c r="C8" s="5">
        <v>6385</v>
      </c>
      <c r="D8" s="5">
        <v>3771</v>
      </c>
      <c r="E8" s="5"/>
      <c r="F8" s="5"/>
      <c r="G8" s="5"/>
      <c r="H8" s="5">
        <v>2</v>
      </c>
      <c r="I8" s="5">
        <v>1065</v>
      </c>
      <c r="J8" s="5">
        <v>66</v>
      </c>
      <c r="K8" s="5"/>
      <c r="L8" s="5">
        <v>19</v>
      </c>
      <c r="M8" s="5">
        <f aca="true" t="shared" si="0" ref="M8:M13">SUM(E8:L8)</f>
        <v>1152</v>
      </c>
      <c r="N8" s="5">
        <v>156</v>
      </c>
      <c r="O8" s="5">
        <f aca="true" t="shared" si="1" ref="O8:O13">+D8+M8+N8</f>
        <v>5079</v>
      </c>
      <c r="P8" s="5">
        <f aca="true" t="shared" si="2" ref="P8:P13">+C8-O8</f>
        <v>1306</v>
      </c>
    </row>
    <row r="9" spans="1:16" ht="10.5">
      <c r="A9" s="4">
        <v>78</v>
      </c>
      <c r="B9" s="3" t="s">
        <v>40</v>
      </c>
      <c r="C9" s="5">
        <v>6866</v>
      </c>
      <c r="D9" s="5">
        <v>5597</v>
      </c>
      <c r="E9" s="5"/>
      <c r="F9" s="5"/>
      <c r="G9" s="5"/>
      <c r="H9" s="5"/>
      <c r="I9" s="5">
        <v>1536</v>
      </c>
      <c r="J9" s="5">
        <v>29</v>
      </c>
      <c r="K9" s="5"/>
      <c r="L9" s="5">
        <v>15</v>
      </c>
      <c r="M9" s="5">
        <f t="shared" si="0"/>
        <v>1580</v>
      </c>
      <c r="N9" s="5">
        <v>0</v>
      </c>
      <c r="O9" s="5">
        <f t="shared" si="1"/>
        <v>7177</v>
      </c>
      <c r="P9" s="5">
        <f t="shared" si="2"/>
        <v>-311</v>
      </c>
    </row>
    <row r="10" spans="1:16" ht="10.5">
      <c r="A10" s="4">
        <v>80</v>
      </c>
      <c r="B10" s="3" t="s">
        <v>2</v>
      </c>
      <c r="C10" s="5">
        <v>1000</v>
      </c>
      <c r="D10" s="5">
        <v>512</v>
      </c>
      <c r="E10" s="5"/>
      <c r="F10" s="5"/>
      <c r="G10" s="5"/>
      <c r="H10" s="5"/>
      <c r="I10" s="5">
        <v>101</v>
      </c>
      <c r="J10" s="5"/>
      <c r="K10" s="5">
        <v>115</v>
      </c>
      <c r="L10" s="5"/>
      <c r="M10" s="5">
        <f t="shared" si="0"/>
        <v>216</v>
      </c>
      <c r="N10" s="5">
        <v>7</v>
      </c>
      <c r="O10" s="5">
        <f t="shared" si="1"/>
        <v>735</v>
      </c>
      <c r="P10" s="5">
        <f t="shared" si="2"/>
        <v>265</v>
      </c>
    </row>
    <row r="11" spans="1:16" ht="10.5">
      <c r="A11" s="6">
        <v>81</v>
      </c>
      <c r="B11" s="7" t="s">
        <v>54</v>
      </c>
      <c r="C11" s="5">
        <v>4594</v>
      </c>
      <c r="D11" s="5">
        <v>2727</v>
      </c>
      <c r="E11" s="5"/>
      <c r="F11" s="5"/>
      <c r="G11" s="5"/>
      <c r="H11" s="5"/>
      <c r="I11" s="5">
        <v>780</v>
      </c>
      <c r="J11" s="5">
        <v>7</v>
      </c>
      <c r="K11" s="5"/>
      <c r="L11" s="5">
        <v>23</v>
      </c>
      <c r="M11" s="5">
        <f t="shared" si="0"/>
        <v>810</v>
      </c>
      <c r="N11" s="5">
        <v>582</v>
      </c>
      <c r="O11" s="5">
        <f t="shared" si="1"/>
        <v>4119</v>
      </c>
      <c r="P11" s="5">
        <f t="shared" si="2"/>
        <v>475</v>
      </c>
    </row>
    <row r="12" spans="1:16" ht="10.5">
      <c r="A12" s="4">
        <v>99</v>
      </c>
      <c r="B12" s="3" t="s">
        <v>3</v>
      </c>
      <c r="C12" s="5">
        <v>6017</v>
      </c>
      <c r="D12" s="5">
        <v>3278</v>
      </c>
      <c r="E12" s="5"/>
      <c r="F12" s="5"/>
      <c r="G12" s="5"/>
      <c r="H12" s="5"/>
      <c r="I12" s="5">
        <v>547</v>
      </c>
      <c r="J12" s="5">
        <v>1</v>
      </c>
      <c r="K12" s="5">
        <v>840</v>
      </c>
      <c r="L12" s="5">
        <v>8</v>
      </c>
      <c r="M12" s="5">
        <f t="shared" si="0"/>
        <v>1396</v>
      </c>
      <c r="N12" s="5">
        <v>17</v>
      </c>
      <c r="O12" s="5">
        <f t="shared" si="1"/>
        <v>4691</v>
      </c>
      <c r="P12" s="5">
        <f t="shared" si="2"/>
        <v>1326</v>
      </c>
    </row>
    <row r="13" spans="1:16" ht="10.5">
      <c r="A13" s="4">
        <v>107</v>
      </c>
      <c r="B13" s="3" t="s">
        <v>4</v>
      </c>
      <c r="C13" s="5">
        <v>7715</v>
      </c>
      <c r="D13" s="5">
        <v>4849</v>
      </c>
      <c r="E13" s="5"/>
      <c r="F13" s="5"/>
      <c r="G13" s="5"/>
      <c r="H13" s="5">
        <v>9</v>
      </c>
      <c r="I13" s="5">
        <v>1327</v>
      </c>
      <c r="J13" s="5">
        <v>69</v>
      </c>
      <c r="K13" s="5"/>
      <c r="L13" s="5">
        <v>16</v>
      </c>
      <c r="M13" s="5">
        <f t="shared" si="0"/>
        <v>1421</v>
      </c>
      <c r="N13" s="5">
        <v>24</v>
      </c>
      <c r="O13" s="5">
        <f t="shared" si="1"/>
        <v>6294</v>
      </c>
      <c r="P13" s="5">
        <f t="shared" si="2"/>
        <v>1421</v>
      </c>
    </row>
    <row r="14" spans="1:16" ht="10.5">
      <c r="A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ht="10.5">
      <c r="B15" s="3" t="s">
        <v>20</v>
      </c>
      <c r="C15" s="5">
        <f aca="true" t="shared" si="3" ref="C15:P15">SUM(C8:C13)</f>
        <v>32577</v>
      </c>
      <c r="D15" s="5">
        <f t="shared" si="3"/>
        <v>20734</v>
      </c>
      <c r="E15" s="5">
        <f t="shared" si="3"/>
        <v>0</v>
      </c>
      <c r="F15" s="5">
        <f t="shared" si="3"/>
        <v>0</v>
      </c>
      <c r="G15" s="5">
        <f t="shared" si="3"/>
        <v>0</v>
      </c>
      <c r="H15" s="5">
        <f t="shared" si="3"/>
        <v>11</v>
      </c>
      <c r="I15" s="5">
        <f t="shared" si="3"/>
        <v>5356</v>
      </c>
      <c r="J15" s="5">
        <f t="shared" si="3"/>
        <v>172</v>
      </c>
      <c r="K15" s="5">
        <f t="shared" si="3"/>
        <v>955</v>
      </c>
      <c r="L15" s="5">
        <f t="shared" si="3"/>
        <v>81</v>
      </c>
      <c r="M15" s="5">
        <f t="shared" si="3"/>
        <v>6575</v>
      </c>
      <c r="N15" s="5">
        <f t="shared" si="3"/>
        <v>786</v>
      </c>
      <c r="O15" s="5">
        <f t="shared" si="3"/>
        <v>28095</v>
      </c>
      <c r="P15" s="5">
        <f t="shared" si="3"/>
        <v>4482</v>
      </c>
    </row>
    <row r="17" spans="1:16" ht="10.5">
      <c r="A17" s="6">
        <v>62</v>
      </c>
      <c r="B17" s="7" t="s">
        <v>5</v>
      </c>
      <c r="C17" s="5"/>
      <c r="D17" s="5">
        <v>4</v>
      </c>
      <c r="E17" s="5"/>
      <c r="F17" s="5"/>
      <c r="G17" s="5"/>
      <c r="H17" s="5"/>
      <c r="I17" s="5"/>
      <c r="J17" s="5"/>
      <c r="K17" s="5"/>
      <c r="L17" s="5"/>
      <c r="M17" s="5">
        <f aca="true" t="shared" si="4" ref="M17:M22">SUM(E17:L17)</f>
        <v>0</v>
      </c>
      <c r="N17" s="5"/>
      <c r="O17" s="5">
        <f aca="true" t="shared" si="5" ref="O17:O22">+D17+M17+N17</f>
        <v>4</v>
      </c>
      <c r="P17" s="5">
        <f aca="true" t="shared" si="6" ref="P17:P22">+C17-O17</f>
        <v>-4</v>
      </c>
    </row>
    <row r="18" spans="1:16" ht="10.5">
      <c r="A18" s="6">
        <v>63</v>
      </c>
      <c r="B18" s="7" t="s">
        <v>39</v>
      </c>
      <c r="C18" s="5">
        <v>10</v>
      </c>
      <c r="D18" s="5">
        <v>8</v>
      </c>
      <c r="E18" s="5"/>
      <c r="F18" s="5"/>
      <c r="G18" s="5"/>
      <c r="H18" s="5"/>
      <c r="I18" s="5">
        <v>8</v>
      </c>
      <c r="J18" s="5">
        <v>7</v>
      </c>
      <c r="K18" s="5">
        <v>2</v>
      </c>
      <c r="L18" s="5"/>
      <c r="M18" s="5">
        <f t="shared" si="4"/>
        <v>17</v>
      </c>
      <c r="N18" s="5"/>
      <c r="O18" s="5">
        <f t="shared" si="5"/>
        <v>25</v>
      </c>
      <c r="P18" s="5">
        <f t="shared" si="6"/>
        <v>-15</v>
      </c>
    </row>
    <row r="19" spans="1:16" ht="10.5">
      <c r="A19" s="6">
        <v>65</v>
      </c>
      <c r="B19" s="7" t="s">
        <v>6</v>
      </c>
      <c r="C19" s="5">
        <v>10</v>
      </c>
      <c r="D19" s="5">
        <v>30</v>
      </c>
      <c r="E19" s="5"/>
      <c r="F19" s="5"/>
      <c r="G19" s="5"/>
      <c r="H19" s="5"/>
      <c r="I19" s="5">
        <v>15</v>
      </c>
      <c r="J19" s="5">
        <v>3</v>
      </c>
      <c r="K19" s="5">
        <v>21</v>
      </c>
      <c r="L19" s="5"/>
      <c r="M19" s="5">
        <f t="shared" si="4"/>
        <v>39</v>
      </c>
      <c r="N19" s="5"/>
      <c r="O19" s="5">
        <f t="shared" si="5"/>
        <v>69</v>
      </c>
      <c r="P19" s="5">
        <f t="shared" si="6"/>
        <v>-59</v>
      </c>
    </row>
    <row r="20" spans="1:16" ht="10.5">
      <c r="A20" s="6">
        <v>68</v>
      </c>
      <c r="B20" s="7" t="s">
        <v>7</v>
      </c>
      <c r="C20" s="5">
        <v>3</v>
      </c>
      <c r="D20" s="5">
        <v>2</v>
      </c>
      <c r="E20" s="5"/>
      <c r="F20" s="5"/>
      <c r="G20" s="5"/>
      <c r="H20" s="5"/>
      <c r="I20" s="5"/>
      <c r="J20" s="5"/>
      <c r="K20" s="5"/>
      <c r="L20" s="5"/>
      <c r="M20" s="5">
        <f t="shared" si="4"/>
        <v>0</v>
      </c>
      <c r="N20" s="5"/>
      <c r="O20" s="5">
        <f t="shared" si="5"/>
        <v>2</v>
      </c>
      <c r="P20" s="5">
        <f t="shared" si="6"/>
        <v>1</v>
      </c>
    </row>
    <row r="21" spans="1:16" ht="10.5">
      <c r="A21" s="6">
        <v>76</v>
      </c>
      <c r="B21" s="7" t="s">
        <v>38</v>
      </c>
      <c r="C21" s="5">
        <v>49</v>
      </c>
      <c r="D21" s="5">
        <v>33</v>
      </c>
      <c r="E21" s="5"/>
      <c r="F21" s="5"/>
      <c r="G21" s="5"/>
      <c r="H21" s="5"/>
      <c r="I21" s="5"/>
      <c r="J21" s="5">
        <v>13</v>
      </c>
      <c r="K21" s="5">
        <v>23</v>
      </c>
      <c r="L21" s="5"/>
      <c r="M21" s="5">
        <f t="shared" si="4"/>
        <v>36</v>
      </c>
      <c r="N21" s="5"/>
      <c r="O21" s="5">
        <f t="shared" si="5"/>
        <v>69</v>
      </c>
      <c r="P21" s="5">
        <f t="shared" si="6"/>
        <v>-20</v>
      </c>
    </row>
    <row r="22" spans="1:16" ht="10.5">
      <c r="A22" s="6">
        <v>94</v>
      </c>
      <c r="B22" s="7" t="s">
        <v>8</v>
      </c>
      <c r="C22" s="5">
        <v>6</v>
      </c>
      <c r="D22" s="5">
        <v>1</v>
      </c>
      <c r="E22" s="5"/>
      <c r="F22" s="5"/>
      <c r="G22" s="5"/>
      <c r="H22" s="5"/>
      <c r="I22" s="5"/>
      <c r="J22" s="5"/>
      <c r="K22" s="5"/>
      <c r="L22" s="5">
        <v>5</v>
      </c>
      <c r="M22" s="5">
        <f t="shared" si="4"/>
        <v>5</v>
      </c>
      <c r="N22" s="5"/>
      <c r="O22" s="5">
        <f t="shared" si="5"/>
        <v>6</v>
      </c>
      <c r="P22" s="5">
        <f t="shared" si="6"/>
        <v>0</v>
      </c>
    </row>
    <row r="23" spans="1:16" ht="10.5">
      <c r="A23" s="6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ht="10.5">
      <c r="B24" s="3" t="s">
        <v>21</v>
      </c>
      <c r="C24" s="5">
        <f>SUM(C17:C22)</f>
        <v>78</v>
      </c>
      <c r="D24" s="5">
        <f aca="true" t="shared" si="7" ref="D24:P24">SUM(D17:D22)</f>
        <v>78</v>
      </c>
      <c r="E24" s="5">
        <f t="shared" si="7"/>
        <v>0</v>
      </c>
      <c r="F24" s="5">
        <f t="shared" si="7"/>
        <v>0</v>
      </c>
      <c r="G24" s="5">
        <f t="shared" si="7"/>
        <v>0</v>
      </c>
      <c r="H24" s="5">
        <f t="shared" si="7"/>
        <v>0</v>
      </c>
      <c r="I24" s="5">
        <f t="shared" si="7"/>
        <v>23</v>
      </c>
      <c r="J24" s="5">
        <f t="shared" si="7"/>
        <v>23</v>
      </c>
      <c r="K24" s="5">
        <f t="shared" si="7"/>
        <v>46</v>
      </c>
      <c r="L24" s="5">
        <f t="shared" si="7"/>
        <v>5</v>
      </c>
      <c r="M24" s="5">
        <f t="shared" si="7"/>
        <v>97</v>
      </c>
      <c r="N24" s="5">
        <f t="shared" si="7"/>
        <v>0</v>
      </c>
      <c r="O24" s="5">
        <f t="shared" si="7"/>
        <v>175</v>
      </c>
      <c r="P24" s="5">
        <f t="shared" si="7"/>
        <v>-97</v>
      </c>
    </row>
    <row r="25" spans="3:16" ht="10.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s="11" customFormat="1" ht="11.25" thickBot="1">
      <c r="A26" s="8"/>
      <c r="B26" s="9" t="s">
        <v>22</v>
      </c>
      <c r="C26" s="10">
        <f>+C15+C24</f>
        <v>32655</v>
      </c>
      <c r="D26" s="10">
        <f aca="true" t="shared" si="8" ref="D26:P26">+D15+D24</f>
        <v>20812</v>
      </c>
      <c r="E26" s="10">
        <f t="shared" si="8"/>
        <v>0</v>
      </c>
      <c r="F26" s="10">
        <f t="shared" si="8"/>
        <v>0</v>
      </c>
      <c r="G26" s="10">
        <f t="shared" si="8"/>
        <v>0</v>
      </c>
      <c r="H26" s="10">
        <f t="shared" si="8"/>
        <v>11</v>
      </c>
      <c r="I26" s="10">
        <f t="shared" si="8"/>
        <v>5379</v>
      </c>
      <c r="J26" s="10">
        <f t="shared" si="8"/>
        <v>195</v>
      </c>
      <c r="K26" s="10">
        <f t="shared" si="8"/>
        <v>1001</v>
      </c>
      <c r="L26" s="10">
        <f t="shared" si="8"/>
        <v>86</v>
      </c>
      <c r="M26" s="10">
        <f t="shared" si="8"/>
        <v>6672</v>
      </c>
      <c r="N26" s="10">
        <f t="shared" si="8"/>
        <v>786</v>
      </c>
      <c r="O26" s="10">
        <f t="shared" si="8"/>
        <v>28270</v>
      </c>
      <c r="P26" s="10">
        <f t="shared" si="8"/>
        <v>4385</v>
      </c>
    </row>
    <row r="27" spans="1:16" s="11" customFormat="1" ht="10.5">
      <c r="A27" s="11" t="str">
        <f>+junio!A27</f>
        <v>Fuente: Superintendencia de Salud, Archivos Maestros de Beneficiarios, Contratos y Cotizaciones. </v>
      </c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="11" customFormat="1" ht="10.5">
      <c r="A28" s="11" t="s">
        <v>23</v>
      </c>
    </row>
    <row r="29" s="11" customFormat="1" ht="10.5">
      <c r="A29" s="11" t="s">
        <v>24</v>
      </c>
    </row>
    <row r="30" spans="1:2" s="11" customFormat="1" ht="10.5">
      <c r="A30" s="3" t="s">
        <v>25</v>
      </c>
      <c r="B30" s="3"/>
    </row>
    <row r="31" ht="10.5">
      <c r="A31" s="3" t="s">
        <v>26</v>
      </c>
    </row>
    <row r="32" ht="10.5">
      <c r="A32" s="3" t="s">
        <v>27</v>
      </c>
    </row>
    <row r="33" ht="10.5">
      <c r="A33" s="3" t="s">
        <v>28</v>
      </c>
    </row>
    <row r="34" ht="10.5">
      <c r="A34" s="3" t="s">
        <v>29</v>
      </c>
    </row>
    <row r="35" ht="10.5">
      <c r="A35" s="3" t="s">
        <v>30</v>
      </c>
    </row>
    <row r="36" ht="10.5">
      <c r="A36" s="3" t="s">
        <v>31</v>
      </c>
    </row>
    <row r="37" ht="10.5">
      <c r="A37" s="3" t="s">
        <v>32</v>
      </c>
    </row>
    <row r="38" ht="10.5">
      <c r="A38" s="3" t="s">
        <v>33</v>
      </c>
    </row>
    <row r="39" ht="10.5">
      <c r="A39" s="3" t="s">
        <v>34</v>
      </c>
    </row>
    <row r="40" ht="10.5">
      <c r="A40" s="3" t="s">
        <v>35</v>
      </c>
    </row>
    <row r="41" ht="10.5">
      <c r="A41" s="3" t="s">
        <v>52</v>
      </c>
    </row>
    <row r="42" ht="10.5">
      <c r="A42" s="3" t="s">
        <v>53</v>
      </c>
    </row>
  </sheetData>
  <sheetProtection/>
  <mergeCells count="19">
    <mergeCell ref="M5:M7"/>
    <mergeCell ref="N5:N7"/>
    <mergeCell ref="O5:O7"/>
    <mergeCell ref="P5:P7"/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J6:J7"/>
    <mergeCell ref="K6:K7"/>
    <mergeCell ref="L6:L7"/>
    <mergeCell ref="E5:L5"/>
  </mergeCells>
  <printOptions/>
  <pageMargins left="0.75" right="0.75" top="1" bottom="1" header="0" footer="0"/>
  <pageSetup orientation="portrait" paperSize="9"/>
  <ignoredErrors>
    <ignoredError sqref="M8:M22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2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30.710937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30" t="s">
        <v>48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3.5">
      <c r="A3" s="30" t="s">
        <v>61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5" spans="1:16" ht="10.5">
      <c r="A5" s="25"/>
      <c r="B5" s="25"/>
      <c r="C5" s="25"/>
      <c r="D5" s="25"/>
      <c r="E5" s="31" t="s">
        <v>11</v>
      </c>
      <c r="F5" s="31"/>
      <c r="G5" s="31"/>
      <c r="H5" s="31"/>
      <c r="I5" s="31"/>
      <c r="J5" s="31"/>
      <c r="K5" s="31"/>
      <c r="L5" s="31"/>
      <c r="M5" s="32" t="s">
        <v>11</v>
      </c>
      <c r="N5" s="32" t="s">
        <v>37</v>
      </c>
      <c r="O5" s="32" t="s">
        <v>50</v>
      </c>
      <c r="P5" s="32" t="s">
        <v>51</v>
      </c>
    </row>
    <row r="6" spans="1:16" ht="10.5" customHeight="1">
      <c r="A6" s="28" t="s">
        <v>0</v>
      </c>
      <c r="B6" s="28" t="s">
        <v>9</v>
      </c>
      <c r="C6" s="28" t="s">
        <v>10</v>
      </c>
      <c r="D6" s="28" t="s">
        <v>36</v>
      </c>
      <c r="E6" s="28" t="s">
        <v>12</v>
      </c>
      <c r="F6" s="28" t="s">
        <v>13</v>
      </c>
      <c r="G6" s="28" t="s">
        <v>14</v>
      </c>
      <c r="H6" s="28" t="s">
        <v>15</v>
      </c>
      <c r="I6" s="28" t="s">
        <v>17</v>
      </c>
      <c r="J6" s="28" t="s">
        <v>16</v>
      </c>
      <c r="K6" s="28" t="s">
        <v>18</v>
      </c>
      <c r="L6" s="28" t="s">
        <v>19</v>
      </c>
      <c r="M6" s="28"/>
      <c r="N6" s="28"/>
      <c r="O6" s="28"/>
      <c r="P6" s="28"/>
    </row>
    <row r="7" spans="1:16" ht="11.25" thickBo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ht="10.5">
      <c r="A8" s="4">
        <v>67</v>
      </c>
      <c r="B8" s="3" t="s">
        <v>1</v>
      </c>
      <c r="C8" s="5">
        <v>5943</v>
      </c>
      <c r="D8" s="5">
        <v>3537</v>
      </c>
      <c r="E8" s="5"/>
      <c r="F8" s="5"/>
      <c r="G8" s="5"/>
      <c r="H8" s="5">
        <v>1</v>
      </c>
      <c r="I8" s="5">
        <v>941</v>
      </c>
      <c r="J8" s="5">
        <v>46</v>
      </c>
      <c r="K8" s="5"/>
      <c r="L8" s="5">
        <v>11</v>
      </c>
      <c r="M8" s="5">
        <f aca="true" t="shared" si="0" ref="M8:M13">SUM(E8:L8)</f>
        <v>999</v>
      </c>
      <c r="N8" s="5">
        <v>168</v>
      </c>
      <c r="O8" s="5">
        <f aca="true" t="shared" si="1" ref="O8:O13">+D8+M8+N8</f>
        <v>4704</v>
      </c>
      <c r="P8" s="5">
        <f aca="true" t="shared" si="2" ref="P8:P13">+C8-O8</f>
        <v>1239</v>
      </c>
    </row>
    <row r="9" spans="1:16" ht="10.5">
      <c r="A9" s="4">
        <v>78</v>
      </c>
      <c r="B9" s="3" t="s">
        <v>40</v>
      </c>
      <c r="C9" s="5">
        <v>7246</v>
      </c>
      <c r="D9" s="5">
        <v>4996</v>
      </c>
      <c r="E9" s="5"/>
      <c r="F9" s="5"/>
      <c r="G9" s="5"/>
      <c r="H9" s="5">
        <v>5</v>
      </c>
      <c r="I9" s="5">
        <v>1407</v>
      </c>
      <c r="J9" s="5">
        <v>25</v>
      </c>
      <c r="K9" s="5"/>
      <c r="L9" s="5">
        <v>4</v>
      </c>
      <c r="M9" s="5">
        <f t="shared" si="0"/>
        <v>1441</v>
      </c>
      <c r="N9" s="5"/>
      <c r="O9" s="5">
        <f t="shared" si="1"/>
        <v>6437</v>
      </c>
      <c r="P9" s="5">
        <f t="shared" si="2"/>
        <v>809</v>
      </c>
    </row>
    <row r="10" spans="1:16" ht="10.5">
      <c r="A10" s="4">
        <v>80</v>
      </c>
      <c r="B10" s="3" t="s">
        <v>2</v>
      </c>
      <c r="C10" s="5">
        <v>1011</v>
      </c>
      <c r="D10" s="5">
        <v>495</v>
      </c>
      <c r="E10" s="5"/>
      <c r="F10" s="5"/>
      <c r="G10" s="5"/>
      <c r="H10" s="5"/>
      <c r="I10" s="5">
        <v>116</v>
      </c>
      <c r="J10" s="5"/>
      <c r="K10" s="5">
        <v>33</v>
      </c>
      <c r="L10" s="5">
        <v>1</v>
      </c>
      <c r="M10" s="5">
        <f t="shared" si="0"/>
        <v>150</v>
      </c>
      <c r="N10" s="5">
        <v>4</v>
      </c>
      <c r="O10" s="5">
        <f t="shared" si="1"/>
        <v>649</v>
      </c>
      <c r="P10" s="5">
        <f t="shared" si="2"/>
        <v>362</v>
      </c>
    </row>
    <row r="11" spans="1:16" ht="10.5">
      <c r="A11" s="6">
        <v>81</v>
      </c>
      <c r="B11" s="7" t="s">
        <v>54</v>
      </c>
      <c r="C11" s="5">
        <v>4184</v>
      </c>
      <c r="D11" s="5">
        <v>2525</v>
      </c>
      <c r="E11" s="5"/>
      <c r="F11" s="5"/>
      <c r="G11" s="5"/>
      <c r="H11" s="5">
        <v>2</v>
      </c>
      <c r="I11" s="5">
        <v>693</v>
      </c>
      <c r="J11" s="5">
        <v>13</v>
      </c>
      <c r="K11" s="5"/>
      <c r="L11" s="5">
        <v>23</v>
      </c>
      <c r="M11" s="5">
        <f t="shared" si="0"/>
        <v>731</v>
      </c>
      <c r="N11" s="5">
        <v>582</v>
      </c>
      <c r="O11" s="5">
        <f t="shared" si="1"/>
        <v>3838</v>
      </c>
      <c r="P11" s="5">
        <f t="shared" si="2"/>
        <v>346</v>
      </c>
    </row>
    <row r="12" spans="1:16" ht="10.5">
      <c r="A12" s="4">
        <v>99</v>
      </c>
      <c r="B12" s="3" t="s">
        <v>3</v>
      </c>
      <c r="C12" s="5">
        <v>6130</v>
      </c>
      <c r="D12" s="5">
        <v>3042</v>
      </c>
      <c r="E12" s="5"/>
      <c r="F12" s="5"/>
      <c r="G12" s="5"/>
      <c r="H12" s="5"/>
      <c r="I12" s="5">
        <v>472</v>
      </c>
      <c r="J12" s="5"/>
      <c r="K12" s="5">
        <v>490</v>
      </c>
      <c r="L12" s="5">
        <v>13</v>
      </c>
      <c r="M12" s="5">
        <f t="shared" si="0"/>
        <v>975</v>
      </c>
      <c r="N12" s="5">
        <v>17</v>
      </c>
      <c r="O12" s="5">
        <f t="shared" si="1"/>
        <v>4034</v>
      </c>
      <c r="P12" s="5">
        <f t="shared" si="2"/>
        <v>2096</v>
      </c>
    </row>
    <row r="13" spans="1:16" ht="10.5">
      <c r="A13" s="4">
        <v>107</v>
      </c>
      <c r="B13" s="3" t="s">
        <v>4</v>
      </c>
      <c r="C13" s="5">
        <v>7599</v>
      </c>
      <c r="D13" s="5">
        <v>4235</v>
      </c>
      <c r="E13" s="5"/>
      <c r="F13" s="5"/>
      <c r="G13" s="5"/>
      <c r="H13" s="5">
        <v>13</v>
      </c>
      <c r="I13" s="5">
        <v>1578</v>
      </c>
      <c r="J13" s="5">
        <v>51</v>
      </c>
      <c r="K13" s="5"/>
      <c r="L13" s="5">
        <v>7</v>
      </c>
      <c r="M13" s="5">
        <f t="shared" si="0"/>
        <v>1649</v>
      </c>
      <c r="N13" s="5">
        <v>25</v>
      </c>
      <c r="O13" s="5">
        <f t="shared" si="1"/>
        <v>5909</v>
      </c>
      <c r="P13" s="5">
        <f t="shared" si="2"/>
        <v>1690</v>
      </c>
    </row>
    <row r="14" spans="1:16" ht="10.5">
      <c r="A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ht="10.5">
      <c r="B15" s="3" t="s">
        <v>20</v>
      </c>
      <c r="C15" s="5">
        <f aca="true" t="shared" si="3" ref="C15:P15">SUM(C8:C13)</f>
        <v>32113</v>
      </c>
      <c r="D15" s="5">
        <f t="shared" si="3"/>
        <v>18830</v>
      </c>
      <c r="E15" s="5">
        <f t="shared" si="3"/>
        <v>0</v>
      </c>
      <c r="F15" s="5">
        <f t="shared" si="3"/>
        <v>0</v>
      </c>
      <c r="G15" s="5">
        <f t="shared" si="3"/>
        <v>0</v>
      </c>
      <c r="H15" s="5">
        <f t="shared" si="3"/>
        <v>21</v>
      </c>
      <c r="I15" s="5">
        <f t="shared" si="3"/>
        <v>5207</v>
      </c>
      <c r="J15" s="5">
        <f t="shared" si="3"/>
        <v>135</v>
      </c>
      <c r="K15" s="5">
        <f t="shared" si="3"/>
        <v>523</v>
      </c>
      <c r="L15" s="5">
        <f t="shared" si="3"/>
        <v>59</v>
      </c>
      <c r="M15" s="5">
        <f t="shared" si="3"/>
        <v>5945</v>
      </c>
      <c r="N15" s="5">
        <f t="shared" si="3"/>
        <v>796</v>
      </c>
      <c r="O15" s="5">
        <f t="shared" si="3"/>
        <v>25571</v>
      </c>
      <c r="P15" s="5">
        <f t="shared" si="3"/>
        <v>6542</v>
      </c>
    </row>
    <row r="17" spans="1:16" ht="10.5">
      <c r="A17" s="6">
        <v>62</v>
      </c>
      <c r="B17" s="7" t="s">
        <v>5</v>
      </c>
      <c r="C17" s="5"/>
      <c r="D17" s="5">
        <v>3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aca="true" t="shared" si="4" ref="O17:O22">+D17+M17+N17</f>
        <v>3</v>
      </c>
      <c r="P17" s="5">
        <f aca="true" t="shared" si="5" ref="P17:P22">+C17-O17</f>
        <v>-3</v>
      </c>
    </row>
    <row r="18" spans="1:16" ht="10.5">
      <c r="A18" s="6">
        <v>63</v>
      </c>
      <c r="B18" s="7" t="s">
        <v>39</v>
      </c>
      <c r="C18" s="5">
        <v>27</v>
      </c>
      <c r="D18" s="5">
        <v>12</v>
      </c>
      <c r="E18" s="5"/>
      <c r="F18" s="5"/>
      <c r="G18" s="5"/>
      <c r="H18" s="5"/>
      <c r="I18" s="5">
        <v>2</v>
      </c>
      <c r="J18" s="5">
        <v>16</v>
      </c>
      <c r="K18" s="5">
        <v>3</v>
      </c>
      <c r="L18" s="5"/>
      <c r="M18" s="5">
        <f>SUM(E18:L18)</f>
        <v>21</v>
      </c>
      <c r="N18" s="5"/>
      <c r="O18" s="5">
        <f t="shared" si="4"/>
        <v>33</v>
      </c>
      <c r="P18" s="5">
        <f t="shared" si="5"/>
        <v>-6</v>
      </c>
    </row>
    <row r="19" spans="1:16" ht="10.5">
      <c r="A19" s="6">
        <v>65</v>
      </c>
      <c r="B19" s="7" t="s">
        <v>6</v>
      </c>
      <c r="C19" s="5">
        <v>7</v>
      </c>
      <c r="D19" s="5">
        <v>13</v>
      </c>
      <c r="E19" s="5"/>
      <c r="F19" s="5"/>
      <c r="G19" s="5"/>
      <c r="H19" s="5"/>
      <c r="I19" s="5">
        <v>13</v>
      </c>
      <c r="J19" s="5">
        <v>8</v>
      </c>
      <c r="K19" s="5">
        <v>9</v>
      </c>
      <c r="L19" s="5"/>
      <c r="M19" s="5">
        <f>SUM(E19:L19)</f>
        <v>30</v>
      </c>
      <c r="N19" s="5"/>
      <c r="O19" s="5">
        <f t="shared" si="4"/>
        <v>43</v>
      </c>
      <c r="P19" s="5">
        <f t="shared" si="5"/>
        <v>-36</v>
      </c>
    </row>
    <row r="20" spans="1:16" ht="10.5">
      <c r="A20" s="6">
        <v>68</v>
      </c>
      <c r="B20" s="7" t="s">
        <v>7</v>
      </c>
      <c r="C20" s="5">
        <v>7</v>
      </c>
      <c r="D20" s="5">
        <v>2</v>
      </c>
      <c r="E20" s="5"/>
      <c r="F20" s="5"/>
      <c r="G20" s="5"/>
      <c r="H20" s="5"/>
      <c r="I20" s="5"/>
      <c r="J20" s="5">
        <v>3</v>
      </c>
      <c r="K20" s="5">
        <v>3</v>
      </c>
      <c r="L20" s="5"/>
      <c r="M20" s="5">
        <f>SUM(E20:L20)</f>
        <v>6</v>
      </c>
      <c r="N20" s="5"/>
      <c r="O20" s="5">
        <f t="shared" si="4"/>
        <v>8</v>
      </c>
      <c r="P20" s="5">
        <f t="shared" si="5"/>
        <v>-1</v>
      </c>
    </row>
    <row r="21" spans="1:16" ht="10.5">
      <c r="A21" s="6">
        <v>76</v>
      </c>
      <c r="B21" s="7" t="s">
        <v>38</v>
      </c>
      <c r="C21" s="5">
        <v>70</v>
      </c>
      <c r="D21" s="5">
        <v>27</v>
      </c>
      <c r="E21" s="5"/>
      <c r="F21" s="5"/>
      <c r="G21" s="5"/>
      <c r="H21" s="5"/>
      <c r="I21" s="5">
        <v>11</v>
      </c>
      <c r="J21" s="5">
        <v>13</v>
      </c>
      <c r="K21" s="5">
        <v>6</v>
      </c>
      <c r="L21" s="5"/>
      <c r="M21" s="5">
        <f>SUM(E21:L21)</f>
        <v>30</v>
      </c>
      <c r="N21" s="5"/>
      <c r="O21" s="5">
        <f t="shared" si="4"/>
        <v>57</v>
      </c>
      <c r="P21" s="5">
        <f t="shared" si="5"/>
        <v>13</v>
      </c>
    </row>
    <row r="22" spans="1:16" ht="10.5">
      <c r="A22" s="6">
        <v>94</v>
      </c>
      <c r="B22" s="7" t="s">
        <v>8</v>
      </c>
      <c r="C22" s="5">
        <v>3</v>
      </c>
      <c r="D22" s="5"/>
      <c r="E22" s="5"/>
      <c r="F22" s="5"/>
      <c r="G22" s="5"/>
      <c r="H22" s="5"/>
      <c r="I22" s="5"/>
      <c r="J22" s="5"/>
      <c r="K22" s="5"/>
      <c r="L22" s="5">
        <v>2</v>
      </c>
      <c r="M22" s="5">
        <f>SUM(E22:L22)</f>
        <v>2</v>
      </c>
      <c r="N22" s="5"/>
      <c r="O22" s="5">
        <f t="shared" si="4"/>
        <v>2</v>
      </c>
      <c r="P22" s="5">
        <f t="shared" si="5"/>
        <v>1</v>
      </c>
    </row>
    <row r="23" spans="1:16" ht="10.5">
      <c r="A23" s="6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ht="10.5">
      <c r="B24" s="3" t="s">
        <v>21</v>
      </c>
      <c r="C24" s="5">
        <f>SUM(C17:C22)</f>
        <v>114</v>
      </c>
      <c r="D24" s="5">
        <f aca="true" t="shared" si="6" ref="D24:P24">SUM(D17:D22)</f>
        <v>57</v>
      </c>
      <c r="E24" s="5">
        <f t="shared" si="6"/>
        <v>0</v>
      </c>
      <c r="F24" s="5">
        <f t="shared" si="6"/>
        <v>0</v>
      </c>
      <c r="G24" s="5">
        <f t="shared" si="6"/>
        <v>0</v>
      </c>
      <c r="H24" s="5">
        <f t="shared" si="6"/>
        <v>0</v>
      </c>
      <c r="I24" s="5">
        <f t="shared" si="6"/>
        <v>26</v>
      </c>
      <c r="J24" s="5">
        <f t="shared" si="6"/>
        <v>40</v>
      </c>
      <c r="K24" s="5">
        <f t="shared" si="6"/>
        <v>21</v>
      </c>
      <c r="L24" s="5">
        <f t="shared" si="6"/>
        <v>2</v>
      </c>
      <c r="M24" s="5">
        <f t="shared" si="6"/>
        <v>89</v>
      </c>
      <c r="N24" s="5">
        <f t="shared" si="6"/>
        <v>0</v>
      </c>
      <c r="O24" s="5">
        <f t="shared" si="6"/>
        <v>146</v>
      </c>
      <c r="P24" s="5">
        <f t="shared" si="6"/>
        <v>-32</v>
      </c>
    </row>
    <row r="25" spans="3:16" ht="10.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s="11" customFormat="1" ht="11.25" thickBot="1">
      <c r="A26" s="8"/>
      <c r="B26" s="9" t="s">
        <v>22</v>
      </c>
      <c r="C26" s="10">
        <f>+C15+C24</f>
        <v>32227</v>
      </c>
      <c r="D26" s="10">
        <f aca="true" t="shared" si="7" ref="D26:P26">+D15+D24</f>
        <v>18887</v>
      </c>
      <c r="E26" s="10">
        <f t="shared" si="7"/>
        <v>0</v>
      </c>
      <c r="F26" s="10">
        <f t="shared" si="7"/>
        <v>0</v>
      </c>
      <c r="G26" s="10">
        <f t="shared" si="7"/>
        <v>0</v>
      </c>
      <c r="H26" s="10">
        <f t="shared" si="7"/>
        <v>21</v>
      </c>
      <c r="I26" s="10">
        <f t="shared" si="7"/>
        <v>5233</v>
      </c>
      <c r="J26" s="10">
        <f t="shared" si="7"/>
        <v>175</v>
      </c>
      <c r="K26" s="10">
        <f t="shared" si="7"/>
        <v>544</v>
      </c>
      <c r="L26" s="10">
        <f t="shared" si="7"/>
        <v>61</v>
      </c>
      <c r="M26" s="10">
        <f t="shared" si="7"/>
        <v>6034</v>
      </c>
      <c r="N26" s="10">
        <f t="shared" si="7"/>
        <v>796</v>
      </c>
      <c r="O26" s="10">
        <f t="shared" si="7"/>
        <v>25717</v>
      </c>
      <c r="P26" s="10">
        <f t="shared" si="7"/>
        <v>6510</v>
      </c>
    </row>
    <row r="27" spans="1:16" s="11" customFormat="1" ht="10.5">
      <c r="A27" s="11" t="str">
        <f>+julio!A27</f>
        <v>Fuente: Superintendencia de Salud, Archivos Maestros de Beneficiarios, Contratos y Cotizaciones. </v>
      </c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="11" customFormat="1" ht="10.5">
      <c r="A28" s="11" t="s">
        <v>23</v>
      </c>
    </row>
    <row r="29" s="11" customFormat="1" ht="10.5">
      <c r="A29" s="11" t="s">
        <v>24</v>
      </c>
    </row>
    <row r="30" spans="1:2" s="11" customFormat="1" ht="10.5">
      <c r="A30" s="3" t="s">
        <v>25</v>
      </c>
      <c r="B30" s="3"/>
    </row>
    <row r="31" ht="10.5">
      <c r="A31" s="3" t="s">
        <v>26</v>
      </c>
    </row>
    <row r="32" ht="10.5">
      <c r="A32" s="3" t="s">
        <v>27</v>
      </c>
    </row>
    <row r="33" ht="10.5">
      <c r="A33" s="3" t="s">
        <v>28</v>
      </c>
    </row>
    <row r="34" ht="10.5">
      <c r="A34" s="3" t="s">
        <v>29</v>
      </c>
    </row>
    <row r="35" ht="10.5">
      <c r="A35" s="3" t="s">
        <v>30</v>
      </c>
    </row>
    <row r="36" ht="10.5">
      <c r="A36" s="3" t="s">
        <v>31</v>
      </c>
    </row>
    <row r="37" ht="10.5">
      <c r="A37" s="3" t="s">
        <v>32</v>
      </c>
    </row>
    <row r="38" ht="10.5">
      <c r="A38" s="3" t="s">
        <v>33</v>
      </c>
    </row>
    <row r="39" ht="10.5">
      <c r="A39" s="3" t="s">
        <v>34</v>
      </c>
    </row>
    <row r="40" ht="10.5">
      <c r="A40" s="3" t="s">
        <v>35</v>
      </c>
    </row>
    <row r="41" ht="10.5">
      <c r="A41" s="3" t="s">
        <v>52</v>
      </c>
    </row>
    <row r="42" ht="10.5">
      <c r="A42" s="3" t="s">
        <v>53</v>
      </c>
    </row>
  </sheetData>
  <sheetProtection/>
  <mergeCells count="19">
    <mergeCell ref="A6:A7"/>
    <mergeCell ref="B6:B7"/>
    <mergeCell ref="C6:C7"/>
    <mergeCell ref="D6:D7"/>
    <mergeCell ref="I6:I7"/>
    <mergeCell ref="E6:E7"/>
    <mergeCell ref="F6:F7"/>
    <mergeCell ref="G6:G7"/>
    <mergeCell ref="H6:H7"/>
    <mergeCell ref="A2:P2"/>
    <mergeCell ref="A3:P3"/>
    <mergeCell ref="J6:J7"/>
    <mergeCell ref="K6:K7"/>
    <mergeCell ref="L6:L7"/>
    <mergeCell ref="E5:L5"/>
    <mergeCell ref="M5:M7"/>
    <mergeCell ref="N5:N7"/>
    <mergeCell ref="O5:O7"/>
    <mergeCell ref="P5:P7"/>
  </mergeCells>
  <printOptions/>
  <pageMargins left="0.75" right="0.75" top="1" bottom="1" header="0" footer="0"/>
  <pageSetup orientation="portrait" paperSize="9"/>
  <ignoredErrors>
    <ignoredError sqref="M8:M13 M18:M22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30.710937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30" t="s">
        <v>48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3.5">
      <c r="A3" s="30" t="s">
        <v>60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5" spans="1:16" ht="10.5">
      <c r="A5" s="25"/>
      <c r="B5" s="25"/>
      <c r="C5" s="25"/>
      <c r="D5" s="25"/>
      <c r="E5" s="31" t="s">
        <v>11</v>
      </c>
      <c r="F5" s="31"/>
      <c r="G5" s="31"/>
      <c r="H5" s="31"/>
      <c r="I5" s="31"/>
      <c r="J5" s="31"/>
      <c r="K5" s="31"/>
      <c r="L5" s="31"/>
      <c r="M5" s="32" t="s">
        <v>11</v>
      </c>
      <c r="N5" s="32" t="s">
        <v>37</v>
      </c>
      <c r="O5" s="32" t="s">
        <v>50</v>
      </c>
      <c r="P5" s="32" t="s">
        <v>51</v>
      </c>
    </row>
    <row r="6" spans="1:16" ht="10.5" customHeight="1">
      <c r="A6" s="28" t="s">
        <v>0</v>
      </c>
      <c r="B6" s="28" t="s">
        <v>9</v>
      </c>
      <c r="C6" s="28" t="s">
        <v>10</v>
      </c>
      <c r="D6" s="28" t="s">
        <v>36</v>
      </c>
      <c r="E6" s="28" t="s">
        <v>12</v>
      </c>
      <c r="F6" s="28" t="s">
        <v>13</v>
      </c>
      <c r="G6" s="28" t="s">
        <v>14</v>
      </c>
      <c r="H6" s="28" t="s">
        <v>15</v>
      </c>
      <c r="I6" s="28" t="s">
        <v>17</v>
      </c>
      <c r="J6" s="28" t="s">
        <v>16</v>
      </c>
      <c r="K6" s="28" t="s">
        <v>18</v>
      </c>
      <c r="L6" s="28" t="s">
        <v>19</v>
      </c>
      <c r="M6" s="28"/>
      <c r="N6" s="28"/>
      <c r="O6" s="28"/>
      <c r="P6" s="28"/>
    </row>
    <row r="7" spans="1:16" ht="11.25" thickBo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ht="10.5">
      <c r="A8" s="4">
        <v>67</v>
      </c>
      <c r="B8" s="3" t="s">
        <v>1</v>
      </c>
      <c r="C8" s="5">
        <v>6719</v>
      </c>
      <c r="D8" s="5">
        <v>3913</v>
      </c>
      <c r="E8" s="5"/>
      <c r="F8" s="5"/>
      <c r="G8" s="5"/>
      <c r="H8" s="5">
        <v>2</v>
      </c>
      <c r="I8" s="5">
        <v>876</v>
      </c>
      <c r="J8" s="5">
        <v>65</v>
      </c>
      <c r="K8" s="5"/>
      <c r="L8" s="5">
        <v>11</v>
      </c>
      <c r="M8" s="5">
        <f aca="true" t="shared" si="0" ref="M8:M13">SUM(E8:L8)</f>
        <v>954</v>
      </c>
      <c r="N8" s="5">
        <v>227</v>
      </c>
      <c r="O8" s="5">
        <f aca="true" t="shared" si="1" ref="O8:O13">+D8+M8+N8</f>
        <v>5094</v>
      </c>
      <c r="P8" s="5">
        <f aca="true" t="shared" si="2" ref="P8:P13">+C8-O8</f>
        <v>1625</v>
      </c>
    </row>
    <row r="9" spans="1:16" ht="10.5">
      <c r="A9" s="4">
        <v>78</v>
      </c>
      <c r="B9" s="3" t="s">
        <v>40</v>
      </c>
      <c r="C9" s="5">
        <v>7803</v>
      </c>
      <c r="D9" s="5">
        <v>5488</v>
      </c>
      <c r="E9" s="5"/>
      <c r="F9" s="5"/>
      <c r="G9" s="5"/>
      <c r="H9" s="5">
        <v>3</v>
      </c>
      <c r="I9" s="5">
        <v>1437</v>
      </c>
      <c r="J9" s="5">
        <v>29</v>
      </c>
      <c r="K9" s="5"/>
      <c r="L9" s="5">
        <v>7</v>
      </c>
      <c r="M9" s="5">
        <f t="shared" si="0"/>
        <v>1476</v>
      </c>
      <c r="N9" s="5">
        <v>1</v>
      </c>
      <c r="O9" s="5">
        <f t="shared" si="1"/>
        <v>6965</v>
      </c>
      <c r="P9" s="5">
        <f t="shared" si="2"/>
        <v>838</v>
      </c>
    </row>
    <row r="10" spans="1:16" ht="10.5">
      <c r="A10" s="4">
        <v>80</v>
      </c>
      <c r="B10" s="3" t="s">
        <v>2</v>
      </c>
      <c r="C10" s="5">
        <v>964</v>
      </c>
      <c r="D10" s="5">
        <v>532</v>
      </c>
      <c r="E10" s="5"/>
      <c r="F10" s="5"/>
      <c r="G10" s="5"/>
      <c r="H10" s="5"/>
      <c r="I10" s="5">
        <v>93</v>
      </c>
      <c r="J10" s="5"/>
      <c r="K10" s="5">
        <v>47</v>
      </c>
      <c r="L10" s="5">
        <v>2</v>
      </c>
      <c r="M10" s="5">
        <f t="shared" si="0"/>
        <v>142</v>
      </c>
      <c r="N10" s="5">
        <v>3</v>
      </c>
      <c r="O10" s="5">
        <f t="shared" si="1"/>
        <v>677</v>
      </c>
      <c r="P10" s="5">
        <f t="shared" si="2"/>
        <v>287</v>
      </c>
    </row>
    <row r="11" spans="1:16" ht="10.5">
      <c r="A11" s="6">
        <v>81</v>
      </c>
      <c r="B11" s="7" t="s">
        <v>54</v>
      </c>
      <c r="C11" s="5">
        <v>4229</v>
      </c>
      <c r="D11" s="5">
        <v>3051</v>
      </c>
      <c r="E11" s="5"/>
      <c r="F11" s="5"/>
      <c r="G11" s="5"/>
      <c r="H11" s="5">
        <v>5</v>
      </c>
      <c r="I11" s="5">
        <v>555</v>
      </c>
      <c r="J11" s="5">
        <v>9</v>
      </c>
      <c r="K11" s="5"/>
      <c r="L11" s="5">
        <v>30</v>
      </c>
      <c r="M11" s="5">
        <f t="shared" si="0"/>
        <v>599</v>
      </c>
      <c r="N11" s="5">
        <v>781</v>
      </c>
      <c r="O11" s="5">
        <f t="shared" si="1"/>
        <v>4431</v>
      </c>
      <c r="P11" s="5">
        <f t="shared" si="2"/>
        <v>-202</v>
      </c>
    </row>
    <row r="12" spans="1:16" ht="10.5">
      <c r="A12" s="4">
        <v>99</v>
      </c>
      <c r="B12" s="3" t="s">
        <v>3</v>
      </c>
      <c r="C12" s="5">
        <v>6242</v>
      </c>
      <c r="D12" s="5">
        <v>3496</v>
      </c>
      <c r="E12" s="5"/>
      <c r="F12" s="5"/>
      <c r="G12" s="5"/>
      <c r="H12" s="5"/>
      <c r="I12" s="5">
        <v>460</v>
      </c>
      <c r="J12" s="5"/>
      <c r="K12" s="5">
        <v>545</v>
      </c>
      <c r="L12" s="5">
        <v>30</v>
      </c>
      <c r="M12" s="5">
        <f t="shared" si="0"/>
        <v>1035</v>
      </c>
      <c r="N12" s="5">
        <v>19</v>
      </c>
      <c r="O12" s="5">
        <f t="shared" si="1"/>
        <v>4550</v>
      </c>
      <c r="P12" s="5">
        <f t="shared" si="2"/>
        <v>1692</v>
      </c>
    </row>
    <row r="13" spans="1:16" ht="10.5">
      <c r="A13" s="4">
        <v>107</v>
      </c>
      <c r="B13" s="3" t="s">
        <v>4</v>
      </c>
      <c r="C13" s="5">
        <v>8294</v>
      </c>
      <c r="D13" s="5">
        <v>4641</v>
      </c>
      <c r="E13" s="5"/>
      <c r="F13" s="5"/>
      <c r="G13" s="5"/>
      <c r="H13" s="5">
        <v>22</v>
      </c>
      <c r="I13" s="5">
        <v>1242</v>
      </c>
      <c r="J13" s="5">
        <v>71</v>
      </c>
      <c r="K13" s="5"/>
      <c r="L13" s="5">
        <v>19</v>
      </c>
      <c r="M13" s="5">
        <f t="shared" si="0"/>
        <v>1354</v>
      </c>
      <c r="N13" s="5">
        <v>12</v>
      </c>
      <c r="O13" s="5">
        <f t="shared" si="1"/>
        <v>6007</v>
      </c>
      <c r="P13" s="5">
        <f t="shared" si="2"/>
        <v>2287</v>
      </c>
    </row>
    <row r="14" spans="1:16" ht="10.5">
      <c r="A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ht="10.5">
      <c r="B15" s="3" t="s">
        <v>20</v>
      </c>
      <c r="C15" s="5">
        <f aca="true" t="shared" si="3" ref="C15:P15">SUM(C8:C13)</f>
        <v>34251</v>
      </c>
      <c r="D15" s="5">
        <f t="shared" si="3"/>
        <v>21121</v>
      </c>
      <c r="E15" s="5">
        <f t="shared" si="3"/>
        <v>0</v>
      </c>
      <c r="F15" s="5">
        <f t="shared" si="3"/>
        <v>0</v>
      </c>
      <c r="G15" s="5">
        <f t="shared" si="3"/>
        <v>0</v>
      </c>
      <c r="H15" s="5">
        <f t="shared" si="3"/>
        <v>32</v>
      </c>
      <c r="I15" s="5">
        <f t="shared" si="3"/>
        <v>4663</v>
      </c>
      <c r="J15" s="5">
        <f t="shared" si="3"/>
        <v>174</v>
      </c>
      <c r="K15" s="5">
        <f t="shared" si="3"/>
        <v>592</v>
      </c>
      <c r="L15" s="5">
        <f t="shared" si="3"/>
        <v>99</v>
      </c>
      <c r="M15" s="5">
        <f t="shared" si="3"/>
        <v>5560</v>
      </c>
      <c r="N15" s="5">
        <f t="shared" si="3"/>
        <v>1043</v>
      </c>
      <c r="O15" s="5">
        <f t="shared" si="3"/>
        <v>27724</v>
      </c>
      <c r="P15" s="5">
        <f t="shared" si="3"/>
        <v>6527</v>
      </c>
    </row>
    <row r="17" spans="1:16" ht="10.5">
      <c r="A17" s="6">
        <v>62</v>
      </c>
      <c r="B17" s="7" t="s">
        <v>5</v>
      </c>
      <c r="C17" s="5">
        <v>0</v>
      </c>
      <c r="D17" s="5">
        <v>6</v>
      </c>
      <c r="E17" s="5"/>
      <c r="F17" s="5"/>
      <c r="G17" s="5"/>
      <c r="H17" s="5"/>
      <c r="I17" s="5"/>
      <c r="J17" s="5">
        <v>1</v>
      </c>
      <c r="K17" s="5">
        <v>6</v>
      </c>
      <c r="L17" s="5"/>
      <c r="M17" s="5">
        <f aca="true" t="shared" si="4" ref="M17:M22">SUM(E17:L17)</f>
        <v>7</v>
      </c>
      <c r="N17" s="5"/>
      <c r="O17" s="5">
        <f aca="true" t="shared" si="5" ref="O17:O22">+D17+M17+N17</f>
        <v>13</v>
      </c>
      <c r="P17" s="5">
        <f aca="true" t="shared" si="6" ref="P17:P22">+C17-O17</f>
        <v>-13</v>
      </c>
    </row>
    <row r="18" spans="1:16" ht="10.5">
      <c r="A18" s="6">
        <v>63</v>
      </c>
      <c r="B18" s="7" t="s">
        <v>39</v>
      </c>
      <c r="C18" s="5">
        <v>14</v>
      </c>
      <c r="D18" s="5">
        <v>22</v>
      </c>
      <c r="E18" s="5"/>
      <c r="F18" s="5"/>
      <c r="G18" s="5"/>
      <c r="H18" s="5"/>
      <c r="I18" s="5"/>
      <c r="J18" s="5">
        <v>13</v>
      </c>
      <c r="K18" s="5">
        <v>53</v>
      </c>
      <c r="L18" s="5"/>
      <c r="M18" s="5">
        <f t="shared" si="4"/>
        <v>66</v>
      </c>
      <c r="N18" s="5"/>
      <c r="O18" s="5">
        <f t="shared" si="5"/>
        <v>88</v>
      </c>
      <c r="P18" s="5">
        <f t="shared" si="6"/>
        <v>-74</v>
      </c>
    </row>
    <row r="19" spans="1:16" ht="10.5">
      <c r="A19" s="6">
        <v>65</v>
      </c>
      <c r="B19" s="7" t="s">
        <v>6</v>
      </c>
      <c r="C19" s="5">
        <v>11</v>
      </c>
      <c r="D19" s="5">
        <v>34</v>
      </c>
      <c r="E19" s="5"/>
      <c r="F19" s="5"/>
      <c r="G19" s="5"/>
      <c r="H19" s="5"/>
      <c r="I19" s="5">
        <v>5</v>
      </c>
      <c r="J19" s="5">
        <v>10</v>
      </c>
      <c r="K19" s="5">
        <v>55</v>
      </c>
      <c r="L19" s="5"/>
      <c r="M19" s="5">
        <f t="shared" si="4"/>
        <v>70</v>
      </c>
      <c r="N19" s="5"/>
      <c r="O19" s="5">
        <f t="shared" si="5"/>
        <v>104</v>
      </c>
      <c r="P19" s="5">
        <f t="shared" si="6"/>
        <v>-93</v>
      </c>
    </row>
    <row r="20" spans="1:16" ht="10.5">
      <c r="A20" s="6">
        <v>68</v>
      </c>
      <c r="B20" s="7" t="s">
        <v>7</v>
      </c>
      <c r="C20" s="5">
        <v>4</v>
      </c>
      <c r="D20" s="5">
        <v>5</v>
      </c>
      <c r="E20" s="5"/>
      <c r="F20" s="5"/>
      <c r="G20" s="5"/>
      <c r="H20" s="5"/>
      <c r="I20" s="5"/>
      <c r="J20" s="5">
        <v>1</v>
      </c>
      <c r="K20" s="5">
        <v>9</v>
      </c>
      <c r="L20" s="5"/>
      <c r="M20" s="5">
        <f t="shared" si="4"/>
        <v>10</v>
      </c>
      <c r="N20" s="5"/>
      <c r="O20" s="5">
        <f t="shared" si="5"/>
        <v>15</v>
      </c>
      <c r="P20" s="5">
        <f t="shared" si="6"/>
        <v>-11</v>
      </c>
    </row>
    <row r="21" spans="1:16" ht="10.5">
      <c r="A21" s="6">
        <v>76</v>
      </c>
      <c r="B21" s="7" t="s">
        <v>38</v>
      </c>
      <c r="C21" s="5">
        <v>90</v>
      </c>
      <c r="D21" s="5">
        <v>33</v>
      </c>
      <c r="E21" s="5"/>
      <c r="F21" s="5"/>
      <c r="G21" s="5"/>
      <c r="H21" s="5"/>
      <c r="I21" s="5">
        <v>2</v>
      </c>
      <c r="J21" s="5">
        <v>23</v>
      </c>
      <c r="K21" s="5">
        <v>11</v>
      </c>
      <c r="L21" s="5"/>
      <c r="M21" s="5">
        <f t="shared" si="4"/>
        <v>36</v>
      </c>
      <c r="N21" s="5"/>
      <c r="O21" s="5">
        <f t="shared" si="5"/>
        <v>69</v>
      </c>
      <c r="P21" s="5">
        <f t="shared" si="6"/>
        <v>21</v>
      </c>
    </row>
    <row r="22" spans="1:16" ht="10.5">
      <c r="A22" s="6">
        <v>94</v>
      </c>
      <c r="B22" s="7" t="s">
        <v>8</v>
      </c>
      <c r="C22" s="5">
        <v>5</v>
      </c>
      <c r="D22" s="5">
        <v>0</v>
      </c>
      <c r="E22" s="5"/>
      <c r="F22" s="5"/>
      <c r="G22" s="5"/>
      <c r="H22" s="5"/>
      <c r="I22" s="5"/>
      <c r="J22" s="5"/>
      <c r="K22" s="5"/>
      <c r="L22" s="5">
        <v>1</v>
      </c>
      <c r="M22" s="5">
        <f t="shared" si="4"/>
        <v>1</v>
      </c>
      <c r="N22" s="5"/>
      <c r="O22" s="5">
        <f t="shared" si="5"/>
        <v>1</v>
      </c>
      <c r="P22" s="5">
        <f t="shared" si="6"/>
        <v>4</v>
      </c>
    </row>
    <row r="23" spans="1:16" ht="10.5">
      <c r="A23" s="6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ht="10.5">
      <c r="B24" s="3" t="s">
        <v>21</v>
      </c>
      <c r="C24" s="5">
        <f>SUM(C17:C22)</f>
        <v>124</v>
      </c>
      <c r="D24" s="5">
        <f aca="true" t="shared" si="7" ref="D24:N24">SUM(D17:D22)</f>
        <v>100</v>
      </c>
      <c r="E24" s="5">
        <f t="shared" si="7"/>
        <v>0</v>
      </c>
      <c r="F24" s="5">
        <f t="shared" si="7"/>
        <v>0</v>
      </c>
      <c r="G24" s="5">
        <f t="shared" si="7"/>
        <v>0</v>
      </c>
      <c r="H24" s="5">
        <f t="shared" si="7"/>
        <v>0</v>
      </c>
      <c r="I24" s="5">
        <f t="shared" si="7"/>
        <v>7</v>
      </c>
      <c r="J24" s="5">
        <f t="shared" si="7"/>
        <v>48</v>
      </c>
      <c r="K24" s="5">
        <f t="shared" si="7"/>
        <v>134</v>
      </c>
      <c r="L24" s="5">
        <f t="shared" si="7"/>
        <v>1</v>
      </c>
      <c r="M24" s="5">
        <f t="shared" si="7"/>
        <v>190</v>
      </c>
      <c r="N24" s="5">
        <f t="shared" si="7"/>
        <v>0</v>
      </c>
      <c r="O24" s="5">
        <f>SUM(O17:O22)</f>
        <v>290</v>
      </c>
      <c r="P24" s="5">
        <f>SUM(P17:P22)</f>
        <v>-166</v>
      </c>
    </row>
    <row r="25" spans="3:16" ht="10.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s="11" customFormat="1" ht="11.25" thickBot="1">
      <c r="A26" s="8"/>
      <c r="B26" s="9" t="s">
        <v>22</v>
      </c>
      <c r="C26" s="10">
        <f>+C15+C24</f>
        <v>34375</v>
      </c>
      <c r="D26" s="10">
        <f aca="true" t="shared" si="8" ref="D26:N26">+D15+D24</f>
        <v>21221</v>
      </c>
      <c r="E26" s="10">
        <f t="shared" si="8"/>
        <v>0</v>
      </c>
      <c r="F26" s="10">
        <f t="shared" si="8"/>
        <v>0</v>
      </c>
      <c r="G26" s="10">
        <f t="shared" si="8"/>
        <v>0</v>
      </c>
      <c r="H26" s="10">
        <f t="shared" si="8"/>
        <v>32</v>
      </c>
      <c r="I26" s="10">
        <f t="shared" si="8"/>
        <v>4670</v>
      </c>
      <c r="J26" s="10">
        <f t="shared" si="8"/>
        <v>222</v>
      </c>
      <c r="K26" s="10">
        <f t="shared" si="8"/>
        <v>726</v>
      </c>
      <c r="L26" s="10">
        <f t="shared" si="8"/>
        <v>100</v>
      </c>
      <c r="M26" s="10">
        <f t="shared" si="8"/>
        <v>5750</v>
      </c>
      <c r="N26" s="10">
        <f t="shared" si="8"/>
        <v>1043</v>
      </c>
      <c r="O26" s="10">
        <f>+O15+O24</f>
        <v>28014</v>
      </c>
      <c r="P26" s="10">
        <f>+P15+P24</f>
        <v>6361</v>
      </c>
    </row>
    <row r="27" spans="1:16" s="11" customFormat="1" ht="10.5">
      <c r="A27" s="11" t="str">
        <f>+agosto!A27</f>
        <v>Fuente: Superintendencia de Salud, Archivos Maestros de Beneficiarios, Contratos y Cotizaciones. </v>
      </c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="11" customFormat="1" ht="10.5">
      <c r="A28" s="11" t="s">
        <v>23</v>
      </c>
    </row>
    <row r="29" s="11" customFormat="1" ht="10.5">
      <c r="A29" s="11" t="s">
        <v>24</v>
      </c>
    </row>
    <row r="30" spans="1:2" s="11" customFormat="1" ht="10.5">
      <c r="A30" s="3" t="s">
        <v>25</v>
      </c>
      <c r="B30" s="3"/>
    </row>
    <row r="31" ht="10.5">
      <c r="A31" s="3" t="s">
        <v>26</v>
      </c>
    </row>
    <row r="32" ht="10.5">
      <c r="A32" s="3" t="s">
        <v>27</v>
      </c>
    </row>
    <row r="33" ht="10.5">
      <c r="A33" s="3" t="s">
        <v>28</v>
      </c>
    </row>
    <row r="34" ht="10.5">
      <c r="A34" s="3" t="s">
        <v>29</v>
      </c>
    </row>
    <row r="35" ht="10.5">
      <c r="A35" s="3" t="s">
        <v>30</v>
      </c>
    </row>
    <row r="36" ht="10.5">
      <c r="A36" s="3" t="s">
        <v>31</v>
      </c>
    </row>
    <row r="37" ht="10.5">
      <c r="A37" s="3" t="s">
        <v>32</v>
      </c>
    </row>
    <row r="38" ht="10.5">
      <c r="A38" s="3" t="s">
        <v>33</v>
      </c>
    </row>
    <row r="39" ht="10.5">
      <c r="A39" s="3" t="s">
        <v>34</v>
      </c>
    </row>
    <row r="40" ht="10.5">
      <c r="A40" s="3" t="s">
        <v>35</v>
      </c>
    </row>
    <row r="41" ht="10.5">
      <c r="A41" s="3" t="s">
        <v>52</v>
      </c>
    </row>
    <row r="42" ht="10.5">
      <c r="A42" s="3" t="s">
        <v>53</v>
      </c>
    </row>
  </sheetData>
  <sheetProtection/>
  <mergeCells count="19">
    <mergeCell ref="M5:M7"/>
    <mergeCell ref="N5:N7"/>
    <mergeCell ref="O5:O7"/>
    <mergeCell ref="P5:P7"/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J6:J7"/>
    <mergeCell ref="K6:K7"/>
    <mergeCell ref="L6:L7"/>
    <mergeCell ref="E5:L5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landscape" scale="56" r:id="rId2"/>
  <ignoredErrors>
    <ignoredError sqref="M8:M13 M17:M21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30.710937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30" t="s">
        <v>48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3.5">
      <c r="A3" s="30" t="s">
        <v>59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5" spans="1:16" ht="10.5">
      <c r="A5" s="25"/>
      <c r="B5" s="25"/>
      <c r="C5" s="25"/>
      <c r="D5" s="25"/>
      <c r="E5" s="31" t="s">
        <v>11</v>
      </c>
      <c r="F5" s="31"/>
      <c r="G5" s="31"/>
      <c r="H5" s="31"/>
      <c r="I5" s="31"/>
      <c r="J5" s="31"/>
      <c r="K5" s="31"/>
      <c r="L5" s="31"/>
      <c r="M5" s="32" t="s">
        <v>11</v>
      </c>
      <c r="N5" s="32" t="s">
        <v>37</v>
      </c>
      <c r="O5" s="32" t="s">
        <v>50</v>
      </c>
      <c r="P5" s="32" t="s">
        <v>51</v>
      </c>
    </row>
    <row r="6" spans="1:16" ht="10.5" customHeight="1">
      <c r="A6" s="28" t="s">
        <v>0</v>
      </c>
      <c r="B6" s="28" t="s">
        <v>9</v>
      </c>
      <c r="C6" s="28" t="s">
        <v>10</v>
      </c>
      <c r="D6" s="28" t="s">
        <v>36</v>
      </c>
      <c r="E6" s="28" t="s">
        <v>12</v>
      </c>
      <c r="F6" s="28" t="s">
        <v>13</v>
      </c>
      <c r="G6" s="28" t="s">
        <v>14</v>
      </c>
      <c r="H6" s="28" t="s">
        <v>15</v>
      </c>
      <c r="I6" s="28" t="s">
        <v>17</v>
      </c>
      <c r="J6" s="28" t="s">
        <v>16</v>
      </c>
      <c r="K6" s="28" t="s">
        <v>18</v>
      </c>
      <c r="L6" s="28" t="s">
        <v>19</v>
      </c>
      <c r="M6" s="28"/>
      <c r="N6" s="28"/>
      <c r="O6" s="28"/>
      <c r="P6" s="28"/>
    </row>
    <row r="7" spans="1:16" ht="11.25" thickBo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ht="10.5">
      <c r="A8" s="4">
        <v>67</v>
      </c>
      <c r="B8" s="3" t="s">
        <v>1</v>
      </c>
      <c r="C8" s="5">
        <v>6585</v>
      </c>
      <c r="D8" s="5">
        <v>4021</v>
      </c>
      <c r="E8" s="5"/>
      <c r="F8" s="5"/>
      <c r="G8" s="5"/>
      <c r="H8" s="5">
        <v>4</v>
      </c>
      <c r="I8" s="5">
        <v>851</v>
      </c>
      <c r="J8" s="5">
        <v>54</v>
      </c>
      <c r="K8" s="5"/>
      <c r="L8" s="5">
        <v>12</v>
      </c>
      <c r="M8" s="5">
        <f aca="true" t="shared" si="0" ref="M8:M13">SUM(E8:L8)</f>
        <v>921</v>
      </c>
      <c r="N8" s="5">
        <v>193</v>
      </c>
      <c r="O8" s="5">
        <f aca="true" t="shared" si="1" ref="O8:O13">+D8+M8+N8</f>
        <v>5135</v>
      </c>
      <c r="P8" s="5">
        <f aca="true" t="shared" si="2" ref="P8:P13">+C8-O8</f>
        <v>1450</v>
      </c>
    </row>
    <row r="9" spans="1:16" ht="10.5">
      <c r="A9" s="4">
        <v>78</v>
      </c>
      <c r="B9" s="3" t="s">
        <v>40</v>
      </c>
      <c r="C9" s="5">
        <v>7800</v>
      </c>
      <c r="D9" s="5">
        <v>5442</v>
      </c>
      <c r="E9" s="5"/>
      <c r="F9" s="5"/>
      <c r="G9" s="5"/>
      <c r="H9" s="5">
        <v>6</v>
      </c>
      <c r="I9" s="5">
        <v>1411</v>
      </c>
      <c r="J9" s="5">
        <v>32</v>
      </c>
      <c r="K9" s="5"/>
      <c r="L9" s="5">
        <v>14</v>
      </c>
      <c r="M9" s="5">
        <f t="shared" si="0"/>
        <v>1463</v>
      </c>
      <c r="N9" s="5"/>
      <c r="O9" s="5">
        <f t="shared" si="1"/>
        <v>6905</v>
      </c>
      <c r="P9" s="5">
        <f t="shared" si="2"/>
        <v>895</v>
      </c>
    </row>
    <row r="10" spans="1:16" ht="10.5">
      <c r="A10" s="4">
        <v>80</v>
      </c>
      <c r="B10" s="3" t="s">
        <v>2</v>
      </c>
      <c r="C10" s="5">
        <v>982</v>
      </c>
      <c r="D10" s="5">
        <v>565</v>
      </c>
      <c r="E10" s="5"/>
      <c r="F10" s="5"/>
      <c r="G10" s="5"/>
      <c r="H10" s="5"/>
      <c r="I10" s="5">
        <v>80</v>
      </c>
      <c r="J10" s="5"/>
      <c r="K10" s="5">
        <v>98</v>
      </c>
      <c r="L10" s="5">
        <v>4</v>
      </c>
      <c r="M10" s="5">
        <f t="shared" si="0"/>
        <v>182</v>
      </c>
      <c r="N10" s="5">
        <v>1</v>
      </c>
      <c r="O10" s="5">
        <f t="shared" si="1"/>
        <v>748</v>
      </c>
      <c r="P10" s="5">
        <f t="shared" si="2"/>
        <v>234</v>
      </c>
    </row>
    <row r="11" spans="1:16" ht="10.5">
      <c r="A11" s="6">
        <v>81</v>
      </c>
      <c r="B11" s="7" t="s">
        <v>54</v>
      </c>
      <c r="C11" s="5">
        <v>3679</v>
      </c>
      <c r="D11" s="5">
        <v>3030</v>
      </c>
      <c r="E11" s="5"/>
      <c r="F11" s="5"/>
      <c r="G11" s="5"/>
      <c r="H11" s="5">
        <v>5</v>
      </c>
      <c r="I11" s="5">
        <v>605</v>
      </c>
      <c r="J11" s="5">
        <v>13</v>
      </c>
      <c r="K11" s="5"/>
      <c r="L11" s="5">
        <v>19</v>
      </c>
      <c r="M11" s="5">
        <f t="shared" si="0"/>
        <v>642</v>
      </c>
      <c r="N11" s="5">
        <v>686</v>
      </c>
      <c r="O11" s="5">
        <f t="shared" si="1"/>
        <v>4358</v>
      </c>
      <c r="P11" s="5">
        <f t="shared" si="2"/>
        <v>-679</v>
      </c>
    </row>
    <row r="12" spans="1:16" ht="10.5">
      <c r="A12" s="4">
        <v>99</v>
      </c>
      <c r="B12" s="3" t="s">
        <v>3</v>
      </c>
      <c r="C12" s="5">
        <v>6375</v>
      </c>
      <c r="D12" s="5">
        <v>3463</v>
      </c>
      <c r="E12" s="5"/>
      <c r="F12" s="5"/>
      <c r="G12" s="5"/>
      <c r="H12" s="5"/>
      <c r="I12" s="5">
        <v>401</v>
      </c>
      <c r="J12" s="5">
        <v>1</v>
      </c>
      <c r="K12" s="5">
        <v>602</v>
      </c>
      <c r="L12" s="5">
        <v>17</v>
      </c>
      <c r="M12" s="5">
        <f t="shared" si="0"/>
        <v>1021</v>
      </c>
      <c r="N12" s="5">
        <v>24</v>
      </c>
      <c r="O12" s="5">
        <f t="shared" si="1"/>
        <v>4508</v>
      </c>
      <c r="P12" s="5">
        <f t="shared" si="2"/>
        <v>1867</v>
      </c>
    </row>
    <row r="13" spans="1:16" ht="10.5">
      <c r="A13" s="4">
        <v>107</v>
      </c>
      <c r="B13" s="3" t="s">
        <v>4</v>
      </c>
      <c r="C13" s="5">
        <v>8465</v>
      </c>
      <c r="D13" s="5">
        <v>4638</v>
      </c>
      <c r="E13" s="5"/>
      <c r="F13" s="5"/>
      <c r="G13" s="5"/>
      <c r="H13" s="5">
        <v>9</v>
      </c>
      <c r="I13" s="5">
        <v>1359</v>
      </c>
      <c r="J13" s="5">
        <v>69</v>
      </c>
      <c r="K13" s="5"/>
      <c r="L13" s="5">
        <v>19</v>
      </c>
      <c r="M13" s="5">
        <f t="shared" si="0"/>
        <v>1456</v>
      </c>
      <c r="N13" s="5">
        <v>20</v>
      </c>
      <c r="O13" s="5">
        <f t="shared" si="1"/>
        <v>6114</v>
      </c>
      <c r="P13" s="5">
        <f t="shared" si="2"/>
        <v>2351</v>
      </c>
    </row>
    <row r="14" spans="1:16" ht="10.5">
      <c r="A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ht="10.5">
      <c r="B15" s="3" t="s">
        <v>20</v>
      </c>
      <c r="C15" s="5">
        <f aca="true" t="shared" si="3" ref="C15:P15">SUM(C8:C13)</f>
        <v>33886</v>
      </c>
      <c r="D15" s="5">
        <f t="shared" si="3"/>
        <v>21159</v>
      </c>
      <c r="E15" s="5">
        <f t="shared" si="3"/>
        <v>0</v>
      </c>
      <c r="F15" s="5">
        <f t="shared" si="3"/>
        <v>0</v>
      </c>
      <c r="G15" s="5">
        <f t="shared" si="3"/>
        <v>0</v>
      </c>
      <c r="H15" s="5">
        <f t="shared" si="3"/>
        <v>24</v>
      </c>
      <c r="I15" s="5">
        <f t="shared" si="3"/>
        <v>4707</v>
      </c>
      <c r="J15" s="5">
        <f t="shared" si="3"/>
        <v>169</v>
      </c>
      <c r="K15" s="5">
        <f t="shared" si="3"/>
        <v>700</v>
      </c>
      <c r="L15" s="5">
        <f t="shared" si="3"/>
        <v>85</v>
      </c>
      <c r="M15" s="5">
        <f t="shared" si="3"/>
        <v>5685</v>
      </c>
      <c r="N15" s="5">
        <f t="shared" si="3"/>
        <v>924</v>
      </c>
      <c r="O15" s="5">
        <f t="shared" si="3"/>
        <v>27768</v>
      </c>
      <c r="P15" s="5">
        <f t="shared" si="3"/>
        <v>6118</v>
      </c>
    </row>
    <row r="17" spans="1:16" ht="10.5">
      <c r="A17" s="6">
        <v>62</v>
      </c>
      <c r="B17" s="7" t="s">
        <v>5</v>
      </c>
      <c r="C17" s="5">
        <v>0</v>
      </c>
      <c r="D17" s="5">
        <v>35</v>
      </c>
      <c r="E17" s="5"/>
      <c r="F17" s="5"/>
      <c r="G17" s="5"/>
      <c r="H17" s="5"/>
      <c r="I17" s="5"/>
      <c r="J17" s="5"/>
      <c r="K17" s="5">
        <v>18</v>
      </c>
      <c r="L17" s="5"/>
      <c r="M17" s="5">
        <f aca="true" t="shared" si="4" ref="M17:M22">SUM(E17:L17)</f>
        <v>18</v>
      </c>
      <c r="N17" s="5"/>
      <c r="O17" s="5">
        <f aca="true" t="shared" si="5" ref="O17:O22">+D17+M17+N17</f>
        <v>53</v>
      </c>
      <c r="P17" s="5">
        <f aca="true" t="shared" si="6" ref="P17:P22">+C17-O17</f>
        <v>-53</v>
      </c>
    </row>
    <row r="18" spans="1:16" ht="10.5">
      <c r="A18" s="6">
        <v>63</v>
      </c>
      <c r="B18" s="7" t="s">
        <v>39</v>
      </c>
      <c r="C18" s="5">
        <v>18</v>
      </c>
      <c r="D18" s="5">
        <v>7</v>
      </c>
      <c r="E18" s="5"/>
      <c r="F18" s="5"/>
      <c r="G18" s="5"/>
      <c r="H18" s="5"/>
      <c r="I18" s="5"/>
      <c r="J18" s="5">
        <v>15</v>
      </c>
      <c r="K18" s="5">
        <v>2</v>
      </c>
      <c r="L18" s="5"/>
      <c r="M18" s="5">
        <f t="shared" si="4"/>
        <v>17</v>
      </c>
      <c r="N18" s="5"/>
      <c r="O18" s="5">
        <f t="shared" si="5"/>
        <v>24</v>
      </c>
      <c r="P18" s="5">
        <f t="shared" si="6"/>
        <v>-6</v>
      </c>
    </row>
    <row r="19" spans="1:16" ht="10.5">
      <c r="A19" s="6">
        <v>65</v>
      </c>
      <c r="B19" s="7" t="s">
        <v>6</v>
      </c>
      <c r="C19" s="5">
        <v>10</v>
      </c>
      <c r="D19" s="5">
        <v>31</v>
      </c>
      <c r="E19" s="5"/>
      <c r="F19" s="5"/>
      <c r="G19" s="5"/>
      <c r="H19" s="5"/>
      <c r="I19" s="5"/>
      <c r="J19" s="5">
        <v>3</v>
      </c>
      <c r="K19" s="5">
        <v>11</v>
      </c>
      <c r="L19" s="5"/>
      <c r="M19" s="5">
        <f t="shared" si="4"/>
        <v>14</v>
      </c>
      <c r="N19" s="5"/>
      <c r="O19" s="5">
        <f t="shared" si="5"/>
        <v>45</v>
      </c>
      <c r="P19" s="5">
        <f t="shared" si="6"/>
        <v>-35</v>
      </c>
    </row>
    <row r="20" spans="1:16" ht="10.5">
      <c r="A20" s="6">
        <v>68</v>
      </c>
      <c r="B20" s="7" t="s">
        <v>7</v>
      </c>
      <c r="C20" s="5">
        <v>3</v>
      </c>
      <c r="D20" s="5">
        <v>6</v>
      </c>
      <c r="E20" s="5"/>
      <c r="F20" s="5"/>
      <c r="G20" s="5"/>
      <c r="H20" s="5"/>
      <c r="I20" s="5"/>
      <c r="J20" s="5"/>
      <c r="K20" s="5">
        <v>2</v>
      </c>
      <c r="L20" s="5"/>
      <c r="M20" s="5">
        <f t="shared" si="4"/>
        <v>2</v>
      </c>
      <c r="N20" s="5"/>
      <c r="O20" s="5">
        <f t="shared" si="5"/>
        <v>8</v>
      </c>
      <c r="P20" s="5">
        <f t="shared" si="6"/>
        <v>-5</v>
      </c>
    </row>
    <row r="21" spans="1:16" ht="10.5">
      <c r="A21" s="6">
        <v>76</v>
      </c>
      <c r="B21" s="7" t="s">
        <v>38</v>
      </c>
      <c r="C21" s="5">
        <v>70</v>
      </c>
      <c r="D21" s="5">
        <v>31</v>
      </c>
      <c r="E21" s="5"/>
      <c r="F21" s="5"/>
      <c r="G21" s="5"/>
      <c r="H21" s="5"/>
      <c r="I21" s="5">
        <v>4</v>
      </c>
      <c r="J21" s="5">
        <v>22</v>
      </c>
      <c r="K21" s="5">
        <v>10</v>
      </c>
      <c r="L21" s="5">
        <v>1</v>
      </c>
      <c r="M21" s="5">
        <f t="shared" si="4"/>
        <v>37</v>
      </c>
      <c r="N21" s="5"/>
      <c r="O21" s="5">
        <f t="shared" si="5"/>
        <v>68</v>
      </c>
      <c r="P21" s="5">
        <f t="shared" si="6"/>
        <v>2</v>
      </c>
    </row>
    <row r="22" spans="1:16" ht="10.5">
      <c r="A22" s="6">
        <v>94</v>
      </c>
      <c r="B22" s="7" t="s">
        <v>8</v>
      </c>
      <c r="C22" s="5">
        <v>10</v>
      </c>
      <c r="D22" s="5">
        <v>0</v>
      </c>
      <c r="E22" s="5"/>
      <c r="F22" s="5"/>
      <c r="G22" s="5"/>
      <c r="H22" s="5"/>
      <c r="I22" s="5"/>
      <c r="J22" s="5"/>
      <c r="K22" s="5"/>
      <c r="L22" s="5">
        <v>1</v>
      </c>
      <c r="M22" s="5">
        <f t="shared" si="4"/>
        <v>1</v>
      </c>
      <c r="N22" s="5"/>
      <c r="O22" s="5">
        <f t="shared" si="5"/>
        <v>1</v>
      </c>
      <c r="P22" s="5">
        <f t="shared" si="6"/>
        <v>9</v>
      </c>
    </row>
    <row r="23" spans="1:16" ht="10.5">
      <c r="A23" s="6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ht="10.5">
      <c r="B24" s="3" t="s">
        <v>21</v>
      </c>
      <c r="C24" s="5">
        <f>SUM(C17:C22)</f>
        <v>111</v>
      </c>
      <c r="D24" s="5">
        <f aca="true" t="shared" si="7" ref="D24:N24">SUM(D17:D22)</f>
        <v>110</v>
      </c>
      <c r="E24" s="5">
        <f t="shared" si="7"/>
        <v>0</v>
      </c>
      <c r="F24" s="5">
        <f t="shared" si="7"/>
        <v>0</v>
      </c>
      <c r="G24" s="5">
        <f t="shared" si="7"/>
        <v>0</v>
      </c>
      <c r="H24" s="5">
        <f t="shared" si="7"/>
        <v>0</v>
      </c>
      <c r="I24" s="5">
        <f t="shared" si="7"/>
        <v>4</v>
      </c>
      <c r="J24" s="5">
        <f t="shared" si="7"/>
        <v>40</v>
      </c>
      <c r="K24" s="5">
        <f t="shared" si="7"/>
        <v>43</v>
      </c>
      <c r="L24" s="5">
        <f t="shared" si="7"/>
        <v>2</v>
      </c>
      <c r="M24" s="5">
        <f t="shared" si="7"/>
        <v>89</v>
      </c>
      <c r="N24" s="5">
        <f t="shared" si="7"/>
        <v>0</v>
      </c>
      <c r="O24" s="5">
        <f>SUM(O17:O22)</f>
        <v>199</v>
      </c>
      <c r="P24" s="5">
        <f>SUM(P17:P22)</f>
        <v>-88</v>
      </c>
    </row>
    <row r="25" spans="3:16" ht="10.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s="11" customFormat="1" ht="11.25" thickBot="1">
      <c r="A26" s="8"/>
      <c r="B26" s="9" t="s">
        <v>22</v>
      </c>
      <c r="C26" s="10">
        <f>+C15+C24</f>
        <v>33997</v>
      </c>
      <c r="D26" s="10">
        <f aca="true" t="shared" si="8" ref="D26:N26">+D15+D24</f>
        <v>21269</v>
      </c>
      <c r="E26" s="10">
        <f t="shared" si="8"/>
        <v>0</v>
      </c>
      <c r="F26" s="10">
        <f t="shared" si="8"/>
        <v>0</v>
      </c>
      <c r="G26" s="10">
        <f t="shared" si="8"/>
        <v>0</v>
      </c>
      <c r="H26" s="10">
        <f t="shared" si="8"/>
        <v>24</v>
      </c>
      <c r="I26" s="10">
        <f t="shared" si="8"/>
        <v>4711</v>
      </c>
      <c r="J26" s="10">
        <f t="shared" si="8"/>
        <v>209</v>
      </c>
      <c r="K26" s="10">
        <f t="shared" si="8"/>
        <v>743</v>
      </c>
      <c r="L26" s="10">
        <f t="shared" si="8"/>
        <v>87</v>
      </c>
      <c r="M26" s="10">
        <f t="shared" si="8"/>
        <v>5774</v>
      </c>
      <c r="N26" s="10">
        <f t="shared" si="8"/>
        <v>924</v>
      </c>
      <c r="O26" s="10">
        <f>+O15+O24</f>
        <v>27967</v>
      </c>
      <c r="P26" s="10">
        <f>+P15+P24</f>
        <v>6030</v>
      </c>
    </row>
    <row r="27" spans="1:16" s="11" customFormat="1" ht="10.5">
      <c r="A27" s="11" t="str">
        <f>+septiembre!A27</f>
        <v>Fuente: Superintendencia de Salud, Archivos Maestros de Beneficiarios, Contratos y Cotizaciones. </v>
      </c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="11" customFormat="1" ht="10.5">
      <c r="A28" s="11" t="s">
        <v>23</v>
      </c>
    </row>
    <row r="29" s="11" customFormat="1" ht="10.5">
      <c r="A29" s="11" t="s">
        <v>24</v>
      </c>
    </row>
    <row r="30" spans="1:2" s="11" customFormat="1" ht="10.5">
      <c r="A30" s="3" t="s">
        <v>25</v>
      </c>
      <c r="B30" s="3"/>
    </row>
    <row r="31" ht="10.5">
      <c r="A31" s="3" t="s">
        <v>26</v>
      </c>
    </row>
    <row r="32" ht="10.5">
      <c r="A32" s="3" t="s">
        <v>27</v>
      </c>
    </row>
    <row r="33" ht="10.5">
      <c r="A33" s="3" t="s">
        <v>28</v>
      </c>
    </row>
    <row r="34" ht="10.5">
      <c r="A34" s="3" t="s">
        <v>29</v>
      </c>
    </row>
    <row r="35" ht="10.5">
      <c r="A35" s="3" t="s">
        <v>30</v>
      </c>
    </row>
    <row r="36" ht="10.5">
      <c r="A36" s="3" t="s">
        <v>31</v>
      </c>
    </row>
    <row r="37" ht="10.5">
      <c r="A37" s="3" t="s">
        <v>32</v>
      </c>
    </row>
    <row r="38" ht="10.5">
      <c r="A38" s="3" t="s">
        <v>33</v>
      </c>
    </row>
    <row r="39" ht="10.5">
      <c r="A39" s="3" t="s">
        <v>34</v>
      </c>
    </row>
    <row r="40" ht="10.5">
      <c r="A40" s="3" t="s">
        <v>35</v>
      </c>
    </row>
    <row r="41" ht="10.5">
      <c r="A41" s="3" t="s">
        <v>52</v>
      </c>
    </row>
    <row r="42" ht="10.5">
      <c r="A42" s="3" t="s">
        <v>53</v>
      </c>
    </row>
  </sheetData>
  <sheetProtection/>
  <mergeCells count="19">
    <mergeCell ref="A6:A7"/>
    <mergeCell ref="B6:B7"/>
    <mergeCell ref="C6:C7"/>
    <mergeCell ref="D6:D7"/>
    <mergeCell ref="I6:I7"/>
    <mergeCell ref="E6:E7"/>
    <mergeCell ref="F6:F7"/>
    <mergeCell ref="G6:G7"/>
    <mergeCell ref="H6:H7"/>
    <mergeCell ref="A2:P2"/>
    <mergeCell ref="A3:P3"/>
    <mergeCell ref="J6:J7"/>
    <mergeCell ref="K6:K7"/>
    <mergeCell ref="L6:L7"/>
    <mergeCell ref="E5:L5"/>
    <mergeCell ref="M5:M7"/>
    <mergeCell ref="N5:N7"/>
    <mergeCell ref="O5:O7"/>
    <mergeCell ref="P5:P7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landscape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Núñez Gómez</dc:creator>
  <cp:keywords/>
  <dc:description/>
  <cp:lastModifiedBy>Tamara Salgado</cp:lastModifiedBy>
  <cp:lastPrinted>2010-10-07T20:09:17Z</cp:lastPrinted>
  <dcterms:created xsi:type="dcterms:W3CDTF">2002-12-03T17:58:47Z</dcterms:created>
  <dcterms:modified xsi:type="dcterms:W3CDTF">2020-03-06T12:06:21Z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